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2300"/>
  </bookViews>
  <sheets>
    <sheet name="ONR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81" i="1" l="1"/>
  <c r="D81" i="1"/>
  <c r="V80" i="1"/>
  <c r="A77" i="1"/>
  <c r="A78" i="1" s="1"/>
  <c r="A79" i="1" s="1"/>
  <c r="A80" i="1" s="1"/>
  <c r="E72" i="1"/>
  <c r="D72" i="1"/>
  <c r="A66" i="1"/>
  <c r="A67" i="1" s="1"/>
  <c r="A68" i="1" s="1"/>
  <c r="A70" i="1" s="1"/>
  <c r="A71" i="1" s="1"/>
  <c r="G65" i="1"/>
  <c r="E53" i="1"/>
  <c r="E73" i="1" s="1"/>
  <c r="D53" i="1"/>
  <c r="D73" i="1" s="1"/>
  <c r="A49" i="1"/>
  <c r="A51" i="1" s="1"/>
  <c r="A52" i="1" s="1"/>
  <c r="U42" i="1"/>
  <c r="W42" i="1" s="1"/>
  <c r="E41" i="1"/>
  <c r="D41" i="1"/>
  <c r="W39" i="1"/>
  <c r="A34" i="1"/>
  <c r="U32" i="1"/>
  <c r="W32" i="1" s="1"/>
  <c r="E32" i="1"/>
  <c r="E45" i="1" s="1"/>
  <c r="D32" i="1"/>
  <c r="D45" i="1" s="1"/>
  <c r="U30" i="1"/>
  <c r="A21" i="1"/>
  <c r="A22" i="1" s="1"/>
  <c r="E19" i="1"/>
  <c r="E46" i="1" s="1"/>
  <c r="E74" i="1" s="1"/>
  <c r="E82" i="1" s="1"/>
  <c r="D19" i="1"/>
  <c r="D46" i="1" s="1"/>
  <c r="D74" i="1" s="1"/>
  <c r="D82" i="1" s="1"/>
  <c r="A12" i="1"/>
  <c r="A13" i="1" s="1"/>
  <c r="A14" i="1" s="1"/>
  <c r="A15" i="1" s="1"/>
  <c r="A17" i="1" s="1"/>
  <c r="A19" i="1" s="1"/>
</calcChain>
</file>

<file path=xl/comments1.xml><?xml version="1.0" encoding="utf-8"?>
<comments xmlns="http://schemas.openxmlformats.org/spreadsheetml/2006/main">
  <authors>
    <author>LILI</author>
  </authors>
  <commentList>
    <comment ref="B67" authorId="0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<sst xmlns="http://schemas.openxmlformats.org/spreadsheetml/2006/main" count="143" uniqueCount="120">
  <si>
    <t>Ministerul Justitiei</t>
  </si>
  <si>
    <t>Cod 01</t>
  </si>
  <si>
    <t xml:space="preserve">BILANT </t>
  </si>
  <si>
    <t>Incheiat la data de 31.12.2019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</si>
  <si>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</si>
  <si>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</si>
  <si>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</si>
  <si>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</si>
  <si>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</si>
  <si>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</si>
  <si>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</si>
  <si>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01.01.2019</t>
  </si>
  <si>
    <t>31.12.2019</t>
  </si>
  <si>
    <t>A.</t>
  </si>
  <si>
    <t>ACTIVE</t>
  </si>
  <si>
    <t>01</t>
  </si>
  <si>
    <t>x</t>
  </si>
  <si>
    <t>I.</t>
  </si>
  <si>
    <t>ACTIVE NECURENTE</t>
  </si>
  <si>
    <t>02</t>
  </si>
  <si>
    <t>03</t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</si>
  <si>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</t>
    </r>
    <r>
      <rPr>
        <strike/>
        <sz val="11"/>
        <color indexed="10"/>
        <rFont val="Arial"/>
        <family val="2"/>
        <charset val="238"/>
      </rPr>
      <t>2810300</t>
    </r>
    <r>
      <rPr>
        <sz val="11"/>
        <color indexed="8"/>
        <rFont val="Arial"/>
        <family val="2"/>
        <charset val="238"/>
      </rPr>
      <t>-2810301-2810302-2810303-2810304-2810400-</t>
    </r>
    <r>
      <rPr>
        <strike/>
        <sz val="11"/>
        <color indexed="10"/>
        <rFont val="Arial"/>
        <family val="2"/>
        <charset val="238"/>
      </rPr>
      <t>2910300</t>
    </r>
    <r>
      <rPr>
        <sz val="11"/>
        <color indexed="8"/>
        <rFont val="Arial"/>
        <family val="2"/>
        <charset val="238"/>
      </rPr>
      <t>-2910301-2910302-2910303-2910304-2910400-2930200*)</t>
    </r>
  </si>
  <si>
    <t>04</t>
  </si>
  <si>
    <t>05</t>
  </si>
  <si>
    <r>
      <t xml:space="preserve">Alte active nefinanciare                                                             </t>
    </r>
    <r>
      <rPr>
        <sz val="11"/>
        <color indexed="8"/>
        <rFont val="Arial"/>
        <family val="2"/>
        <charset val="238"/>
      </rPr>
      <t xml:space="preserve">(ct.2150000) </t>
    </r>
    <r>
      <rPr>
        <b/>
        <sz val="11"/>
        <color indexed="8"/>
        <rFont val="Arial"/>
        <family val="2"/>
        <charset val="238"/>
      </rPr>
      <t xml:space="preserve"> </t>
    </r>
  </si>
  <si>
    <t>06</t>
  </si>
  <si>
    <t>07</t>
  </si>
  <si>
    <t>08</t>
  </si>
  <si>
    <t>09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</si>
  <si>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</si>
  <si>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</si>
  <si>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TOTAL ACTIVE NECURENTE                                     (rd.03+04+05+06+07+09)</t>
  </si>
  <si>
    <t>ACTIVE  CURENTE</t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</si>
  <si>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</si>
  <si>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</si>
  <si>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Decontări privind încheierea execuției bugetului de stat din anul curent (ct. 4890101+4890301)</t>
  </si>
  <si>
    <t>.21.1</t>
  </si>
  <si>
    <t>22.1</t>
  </si>
  <si>
    <t xml:space="preserve">Creanţele  bugetului general consolidat                                       (ct. 4630000+4640000+4650100+4650200+4660401+ 4660402+4660500+4660900-4970000) </t>
  </si>
  <si>
    <t>Sume de primit de la Comisia Europeană / alti donatori              (ct. 4500100+4500300+4500501+4500502+4500503+ 4500504+ 4500505+4500700)</t>
  </si>
  <si>
    <t>Total creanţe curente (rd. 21+23+25+27)</t>
  </si>
  <si>
    <r>
      <t xml:space="preserve">  Investiţii pe termen scurt </t>
    </r>
    <r>
      <rPr>
        <sz val="11"/>
        <color indexed="8"/>
        <rFont val="Arial"/>
        <family val="2"/>
        <charset val="238"/>
      </rPr>
      <t>(ct.5050000-5950000)</t>
    </r>
  </si>
  <si>
    <t>ct770</t>
  </si>
  <si>
    <t>Conturi la trezorerii şi instituţii de credit :</t>
  </si>
  <si>
    <t>ct 552</t>
  </si>
  <si>
    <t>trez</t>
  </si>
  <si>
    <t xml:space="preserve">Dobândă de încasat, alte valori, avansuri de trezorerie               (ct. 5180701+5320100+5320200+5320300+5320400+ 5320500+ 5320600+5320800+5420100) </t>
  </si>
  <si>
    <t>33.1</t>
  </si>
  <si>
    <t>casa</t>
  </si>
  <si>
    <r>
      <t xml:space="preserve"> </t>
    </r>
    <r>
      <rPr>
        <sz val="11"/>
        <color indexed="8"/>
        <rFont val="Arial"/>
        <family val="2"/>
        <charset val="238"/>
      </rPr>
      <t xml:space="preserve">depozite </t>
    </r>
  </si>
  <si>
    <t>ct 5324</t>
  </si>
  <si>
    <t>ct 5421</t>
  </si>
  <si>
    <t xml:space="preserve"> Dobândă de încasat,  avansuri de trezorerie (ct.5180702+5420200) </t>
  </si>
  <si>
    <t>35.1</t>
  </si>
  <si>
    <t>bc</t>
  </si>
  <si>
    <t>Total disponibilităţi şi alte valori (rd.33+33.1+35+35.1)</t>
  </si>
  <si>
    <t>ct 550</t>
  </si>
  <si>
    <t>Dobândă de încasat, alte valori, avansuri de trezorerie                               (ct. 5320400+5180701+5180702)</t>
  </si>
  <si>
    <t>41.1</t>
  </si>
  <si>
    <r>
      <t xml:space="preserve">Cheltuieli în avans </t>
    </r>
    <r>
      <rPr>
        <sz val="11"/>
        <color indexed="8"/>
        <rFont val="Arial"/>
        <family val="2"/>
        <charset val="238"/>
      </rPr>
      <t>(ct. 4710000 )</t>
    </r>
  </si>
  <si>
    <t>are ct 5125</t>
  </si>
  <si>
    <t>TOTAL ACTIVE CURENTE                 (rd.19+30+31+40+41+41.1+42)</t>
  </si>
  <si>
    <t>TOTAL ACTIVE (rd.15+45)</t>
  </si>
  <si>
    <t>B.</t>
  </si>
  <si>
    <t>DATORII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</si>
  <si>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</si>
  <si>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</si>
  <si>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TOTAL DATORII NECURENTE (rd.52+54+55)</t>
  </si>
  <si>
    <r>
      <t xml:space="preserve">DATORII CURENTE - sume ce urmează a fi plătite </t>
    </r>
    <r>
      <rPr>
        <b/>
        <i/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 într-o perioadă de până la un an  </t>
    </r>
  </si>
  <si>
    <t>Decontări privind încheierea execuției bugetului de stat din anul curent (ct. 4890201)</t>
  </si>
  <si>
    <t>.60.1</t>
  </si>
  <si>
    <t>Avansuri  primite (ct.4190000)</t>
  </si>
  <si>
    <t>61.1</t>
  </si>
  <si>
    <t xml:space="preserve">Datoriile  instituţiilor publice către bugete </t>
  </si>
  <si>
    <t>63.1</t>
  </si>
  <si>
    <t xml:space="preserve"> Sume datorate bugetului din Fonduri externe nerambursabile    (ct.4550501+4550502+4550503)</t>
  </si>
  <si>
    <t>din care: sume datorate Comisiei Europene / alti donatori (ct.4500200+4500400+4500600+4590000+4620103)</t>
  </si>
  <si>
    <r>
      <t>Împrumuturi pe termen lung – sume ce urmează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color indexed="8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</si>
  <si>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color indexed="8"/>
        <rFont val="Arial"/>
        <family val="2"/>
        <charset val="238"/>
      </rPr>
      <t>(ct. 4210000+4230000+4260000+4270100+4270300+4280101)</t>
    </r>
  </si>
  <si>
    <t xml:space="preserve">Pensii, indemnizaţii de şomaj, burse </t>
  </si>
  <si>
    <t>73.1</t>
  </si>
  <si>
    <r>
      <t xml:space="preserve">Venituri în avans </t>
    </r>
    <r>
      <rPr>
        <sz val="11"/>
        <color indexed="8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</si>
  <si>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color indexed="8"/>
        <rFont val="Arial"/>
        <family val="2"/>
        <charset val="238"/>
      </rPr>
      <t xml:space="preserve">(ct.1510101+1510102+1510103+1510104+1510108) </t>
    </r>
  </si>
  <si>
    <t>TOTAL DATORII CURENTE (rd.60+62+65+70+71+72+73+74+75)</t>
  </si>
  <si>
    <t>TOTAL DATORII (rd.58+78)</t>
  </si>
  <si>
    <t>ACTIVE NETE = TOTAL ACTIVE  – TOTAL DATORII = CAPITALURI PROPRII                                                                             (rd.80= rd.46-79 = rd.90)</t>
  </si>
  <si>
    <t>C.</t>
  </si>
  <si>
    <t>CAPITALURI PROPRII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</si>
  <si>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</t>
    </r>
    <r>
      <rPr>
        <sz val="11"/>
        <color indexed="49"/>
        <rFont val="Arial"/>
        <family val="2"/>
        <charset val="238"/>
      </rPr>
      <t>+/-1060000</t>
    </r>
    <r>
      <rPr>
        <sz val="11"/>
        <color indexed="8"/>
        <rFont val="Arial"/>
        <family val="2"/>
        <charset val="238"/>
      </rPr>
      <t xml:space="preserve">+1320000+1330000)  </t>
    </r>
  </si>
  <si>
    <r>
      <t xml:space="preserve">Rezultatul reportat    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creditor)</t>
    </r>
    <r>
      <rPr>
        <b/>
        <sz val="11"/>
        <color indexed="8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</si>
  <si>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</si>
  <si>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color indexed="8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</si>
  <si>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color indexed="8"/>
        <rFont val="Arial"/>
        <family val="2"/>
        <charset val="238"/>
      </rPr>
      <t>(ct.1210000- sold debitor)</t>
    </r>
  </si>
  <si>
    <t>TOTAL CAPITALURI PROPRII                                                        (rd.84+85-86+87-88)</t>
  </si>
  <si>
    <t>O.N.R.C.</t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</si>
  <si>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</si>
  <si>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>Avansuri acordate                                                      (ct.2320000+2340000+4090101+4090102)</t>
  </si>
  <si>
    <r>
      <t xml:space="preserve">  Creanţe  din operaţiuni cu fonduri externe nerambursabile şi fonduri de la buget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</si>
  <si>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r>
      <t xml:space="preserve">Împrumuturi pe termen scurt acordate                                       </t>
    </r>
    <r>
      <rPr>
        <sz val="11"/>
        <color indexed="8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</si>
  <si>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Creanţe comerciale şi avansuri                                                     </t>
    </r>
    <r>
      <rPr>
        <sz val="11"/>
        <color indexed="8"/>
        <rFont val="Arial"/>
        <family val="2"/>
        <charset val="238"/>
      </rPr>
      <t>(ct. 2320000+2340000+4090101+4090102+4110101+ 4110108+ 4130100+4180000+4610101-4910100-4960100),  din care :</t>
    </r>
  </si>
  <si>
    <r>
      <t xml:space="preserve">Active financiare necurente (investiţii pe termen lung) peste un an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 2600100+2600200+2600300+2650000+2670201+ 2670202+ 2670203+2670204+2670205+2670208-2960101-2960102-2960103-2960200),  din care:</t>
    </r>
  </si>
  <si>
    <t>Titluri de participare                                                                                       (ct. 2600100+2600200+2600300-2960101-2960102-2960103)</t>
  </si>
  <si>
    <r>
      <t xml:space="preserve">Active fixe necorporale                                                                           </t>
    </r>
    <r>
      <rPr>
        <sz val="11"/>
        <color indexed="8"/>
        <rFont val="Arial"/>
        <family val="2"/>
        <charset val="238"/>
      </rPr>
      <t>(ct. 2030000+2050000+2060000+2080100+2080200+ 2330000-2800300-2800500-2800800-</t>
    </r>
    <r>
      <rPr>
        <sz val="11"/>
        <color indexed="30"/>
        <rFont val="Arial"/>
        <family val="2"/>
        <charset val="238"/>
      </rPr>
      <t>2800801-2800809</t>
    </r>
    <r>
      <rPr>
        <sz val="11"/>
        <color indexed="8"/>
        <rFont val="Arial"/>
        <family val="2"/>
        <charset val="238"/>
      </rPr>
      <t>-2900400-2900500-2900800</t>
    </r>
    <r>
      <rPr>
        <sz val="11"/>
        <color indexed="10"/>
        <rFont val="Arial"/>
        <family val="2"/>
        <charset val="238"/>
      </rPr>
      <t>-</t>
    </r>
    <r>
      <rPr>
        <sz val="11"/>
        <color indexed="30"/>
        <rFont val="Arial"/>
        <family val="2"/>
        <charset val="238"/>
      </rPr>
      <t>2900801-2900809</t>
    </r>
    <r>
      <rPr>
        <sz val="11"/>
        <color indexed="8"/>
        <rFont val="Arial"/>
        <family val="2"/>
        <charset val="238"/>
      </rPr>
      <t>-2930100*)</t>
    </r>
  </si>
  <si>
    <r>
      <t xml:space="preserve">Conturi la trezorerie, casa în lei                                                               </t>
    </r>
    <r>
      <rPr>
        <sz val="11"/>
        <color indexed="8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</si>
  <si>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Conturi la instituţii de credit, BNR, casă în valută                      </t>
    </r>
    <r>
      <rPr>
        <sz val="11"/>
        <color indexed="8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</si>
  <si>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r>
      <t xml:space="preserve">Conturi de disponibilităţi ale Trezoreriei Centrale şi ale trezoreriilor teritoriale                                                                      </t>
    </r>
    <r>
      <rPr>
        <sz val="11"/>
        <color indexed="8"/>
        <rFont val="Arial"/>
        <family val="2"/>
        <charset val="238"/>
      </rPr>
      <t>(ct. 5120600+</t>
    </r>
    <r>
      <rPr>
        <sz val="11"/>
        <color indexed="30"/>
        <rFont val="Arial"/>
        <family val="2"/>
        <charset val="238"/>
      </rPr>
      <t>5120601+5160602</t>
    </r>
    <r>
      <rPr>
        <sz val="11"/>
        <color indexed="8"/>
        <rFont val="Arial"/>
        <family val="2"/>
        <charset val="238"/>
      </rPr>
      <t xml:space="preserve">+5120700+5120901+5120902+5121000+5121100+ 5240100+5240200+5240300+5550101+ 5550102+5550103 -7700000) </t>
    </r>
  </si>
  <si>
    <r>
      <t xml:space="preserve">Sume necurente- sume ce urmează a fi  plătite după o perioadă mai mare de un an                                                           </t>
    </r>
    <r>
      <rPr>
        <sz val="11"/>
        <color indexed="8"/>
        <rFont val="Arial"/>
        <family val="2"/>
        <charset val="238"/>
      </rPr>
      <t>(ct. 2690200+4010200+4030200+4040200+4050200+ 4280201+ 4620201+4620209+5090000),  din care:</t>
    </r>
  </si>
  <si>
    <r>
      <t xml:space="preserve">Împrumuturi pe termen lung                                                           </t>
    </r>
    <r>
      <rPr>
        <sz val="11"/>
        <color indexed="8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indexed="8"/>
        <rFont val="Arial"/>
        <family val="2"/>
        <charset val="238"/>
      </rPr>
      <t>-</t>
    </r>
    <r>
      <rPr>
        <sz val="11"/>
        <color indexed="8"/>
        <rFont val="Arial"/>
        <family val="2"/>
        <charset val="238"/>
      </rPr>
      <t>1690200)</t>
    </r>
  </si>
  <si>
    <r>
      <t xml:space="preserve">Provizioane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1510201+1510202+1510203+1510204+1510208)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</si>
  <si>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     (ct. 2690100+4010100+4030100+4040100+4050100+ 4080000+4190000+4620101+4620109+4730109+4810101+ 4810102+4810103+4810900+ 4830000+4840000+4890201+ 5090000+5120800),  din care:</t>
    </r>
  </si>
  <si>
    <t>Datorii comerciale şi avansuri                                                          (ct. 4010100+4030100+4040100+4050100+ 4080000+ 4190000+ 4620101), din care:</t>
  </si>
  <si>
    <r>
      <t xml:space="preserve">Datorii către bugete           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</si>
  <si>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>Contribuţii sociale                                                                               (ct. 4310100+4310200+4310300+4310400+4310500+ 4310600+4310700+4370100+4370200+4370300)</t>
  </si>
  <si>
    <r>
      <t xml:space="preserve">Datorii din operaţiuni cu Fonduri externe nerambursabile şi fonduri de la buget, alte datorii către alte organisme internaţionale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</si>
  <si>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r>
      <t xml:space="preserve">Împrumuturi pe termen scurt - sume ce urmează a fi  plătite într-o perioadă de până la  un an                                                    </t>
    </r>
    <r>
      <rPr>
        <sz val="11"/>
        <color indexed="8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</si>
  <si>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 xml:space="preserve">Alte drepturi cuvenite  altor categorii de persoane (pensii, indemnizaţii de şomaj, burse)                                                                </t>
    </r>
    <r>
      <rPr>
        <sz val="11"/>
        <color indexed="8"/>
        <rFont val="Arial"/>
        <family val="2"/>
        <charset val="238"/>
      </rPr>
      <t>(ct.   4220100+4220200+4240000+4260000+4270200+ 4270300+ 4290000+4380000), din care:</t>
    </r>
  </si>
  <si>
    <t xml:space="preserve">  </t>
  </si>
  <si>
    <r>
      <t xml:space="preserve">Terenuri şi clădiri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color indexed="10"/>
        <rFont val="Arial"/>
        <family val="2"/>
        <charset val="238"/>
      </rPr>
      <t>2810200</t>
    </r>
    <r>
      <rPr>
        <sz val="11"/>
        <color indexed="8"/>
        <rFont val="Arial"/>
        <family val="2"/>
        <charset val="238"/>
      </rPr>
      <t>-2810201-2810202-2810203-2810204-2810205-2810206-2810207-2810208-2910100-</t>
    </r>
    <r>
      <rPr>
        <strike/>
        <sz val="11"/>
        <color indexed="10"/>
        <rFont val="Arial"/>
        <family val="2"/>
        <charset val="238"/>
      </rPr>
      <t>2910200</t>
    </r>
    <r>
      <rPr>
        <sz val="11"/>
        <color indexed="8"/>
        <rFont val="Arial"/>
        <family val="2"/>
        <charset val="238"/>
      </rPr>
      <t>-2910201-2910202-2910203-2910204-2910205-2910206-2910207-2910208-2930200)</t>
    </r>
  </si>
  <si>
    <r>
      <t xml:space="preserve">Stocuri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color indexed="10"/>
        <rFont val="Arial"/>
        <family val="2"/>
        <charset val="238"/>
      </rPr>
      <t>3970000</t>
    </r>
    <r>
      <rPr>
        <sz val="11"/>
        <color indexed="8"/>
        <rFont val="Arial"/>
        <family val="2"/>
        <charset val="238"/>
      </rPr>
      <t>-3970100-3970200-3970300-3980000-4420803)</t>
    </r>
  </si>
  <si>
    <r>
      <t xml:space="preserve">Creante necurente – sume ce urmează a fi încasate după o perioada mai mare de un an                                                           </t>
    </r>
    <r>
      <rPr>
        <sz val="11"/>
        <color indexed="8"/>
        <rFont val="Arial"/>
        <family val="2"/>
        <charset val="238"/>
      </rPr>
      <t xml:space="preserve">(ct. 4110201+4110208+4130200+4280202+4610201+ 4610209- 4910200-4960200),  din care: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</si>
</sst>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30"/>
      <name val="Arial"/>
      <family val="2"/>
      <charset val="238"/>
    </font>
    <font>
      <sz val="11"/>
      <color indexed="10"/>
      <name val="Arial"/>
      <family val="2"/>
      <charset val="238"/>
    </font>
    <font>
      <strike/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0"/>
      <name val="Arial"/>
      <family val="2"/>
    </font>
    <font>
      <sz val="11"/>
      <color theme="1"/>
      <name val="Arial"/>
      <family val="2"/>
      <charset val="238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i/>
      <sz val="11"/>
      <color indexed="8"/>
      <name val="Arial"/>
      <family val="2"/>
      <charset val="238"/>
    </font>
    <font>
      <sz val="11"/>
      <color indexed="49"/>
      <name val="Arial"/>
      <family val="2"/>
      <charset val="238"/>
    </font>
    <font>
      <sz val="14"/>
      <color indexed="5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4" fontId="0" fillId="3" borderId="0" xfId="0" applyNumberFormat="1" applyFill="1"/>
    <xf numFmtId="0" fontId="0" fillId="3" borderId="0" xfId="0" applyFill="1"/>
    <xf numFmtId="0" fontId="5" fillId="3" borderId="0" xfId="0" applyFont="1" applyFill="1"/>
    <xf numFmtId="4" fontId="0" fillId="2" borderId="0" xfId="0" applyNumberFormat="1" applyFill="1"/>
    <xf numFmtId="0" fontId="5" fillId="2" borderId="0" xfId="0" applyFont="1" applyFill="1"/>
    <xf numFmtId="4" fontId="0" fillId="4" borderId="0" xfId="0" applyNumberFormat="1" applyFill="1"/>
    <xf numFmtId="0" fontId="0" fillId="4" borderId="0" xfId="0" applyFill="1"/>
    <xf numFmtId="0" fontId="5" fillId="4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1" xfId="0" applyFont="1" applyFill="1" applyBorder="1" applyAlignment="1">
      <alignment horizontal="center" vertical="center" wrapText="1"/>
    </xf>
    <xf numFmtId="3" fontId="0" fillId="5" borderId="0" xfId="0" applyNumberFormat="1" applyFill="1"/>
    <xf numFmtId="3" fontId="0" fillId="0" borderId="0" xfId="0" applyNumberFormat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19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 wrapTex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3" fontId="22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/>
    </xf>
    <xf numFmtId="3" fontId="22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2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6" fillId="0" borderId="0" xfId="0" applyFont="1" applyFill="1" applyAlignment="1">
      <alignment horizontal="left"/>
    </xf>
    <xf numFmtId="0" fontId="7" fillId="6" borderId="2" xfId="0" applyFont="1" applyFill="1" applyBorder="1" applyAlignment="1">
      <alignment vertical="top" wrapText="1"/>
    </xf>
    <xf numFmtId="0" fontId="0" fillId="6" borderId="1" xfId="0" quotePrefix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vertical="top" wrapText="1"/>
    </xf>
    <xf numFmtId="0" fontId="13" fillId="6" borderId="1" xfId="0" quotePrefix="1" applyFont="1" applyFill="1" applyBorder="1" applyAlignment="1">
      <alignment horizontal="center" vertical="center" wrapText="1"/>
    </xf>
    <xf numFmtId="0" fontId="6" fillId="6" borderId="1" xfId="0" quotePrefix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vertical="top" wrapText="1"/>
    </xf>
    <xf numFmtId="0" fontId="14" fillId="6" borderId="2" xfId="0" applyNumberFormat="1" applyFont="1" applyFill="1" applyBorder="1" applyAlignment="1">
      <alignment vertical="top" wrapText="1"/>
    </xf>
    <xf numFmtId="0" fontId="16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/>
    </xf>
    <xf numFmtId="0" fontId="27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CONTABILITATE/BILANTURI/BILANT%202019/D%20DECEMBRIE%202019/ANEXE%20MJ/anexa%2040%20dec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C"/>
      <sheetName val="ANABI"/>
      <sheetName val="INC"/>
      <sheetName val="ANP"/>
      <sheetName val="ONRC"/>
      <sheetName val="INEC"/>
      <sheetName val="CMDTA"/>
      <sheetName val="Angelescu"/>
    </sheetNames>
    <sheetDataSet>
      <sheetData sheetId="0"/>
      <sheetData sheetId="1">
        <row r="18">
          <cell r="E18">
            <v>4639697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41">
          <cell r="E441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81">
          <cell r="E281">
            <v>0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81"/>
  <sheetViews>
    <sheetView tabSelected="1" zoomScale="80" zoomScaleNormal="80" workbookViewId="0">
      <selection activeCell="B3" sqref="B3"/>
    </sheetView>
  </sheetViews>
  <sheetFormatPr defaultRowHeight="18" x14ac:dyDescent="0.25"/>
  <cols>
    <col min="1" max="1" width="5.28515625" style="1" customWidth="1"/>
    <col min="2" max="2" width="62.5703125" style="4" customWidth="1"/>
    <col min="3" max="3" width="7.42578125" customWidth="1"/>
    <col min="4" max="4" width="20.85546875" style="3" customWidth="1"/>
    <col min="5" max="5" width="20.140625" style="3" customWidth="1"/>
    <col min="6" max="6" width="3.42578125" hidden="1" customWidth="1"/>
    <col min="7" max="7" width="3.140625" hidden="1" customWidth="1"/>
    <col min="8" max="18" width="0" hidden="1" customWidth="1"/>
    <col min="19" max="19" width="1.85546875" hidden="1" customWidth="1"/>
    <col min="20" max="20" width="1.42578125" hidden="1" customWidth="1"/>
    <col min="21" max="21" width="18.42578125" hidden="1" customWidth="1"/>
    <col min="22" max="22" width="14.42578125" hidden="1" customWidth="1"/>
    <col min="23" max="23" width="13.85546875" hidden="1" customWidth="1"/>
    <col min="24" max="26" width="0" hidden="1" customWidth="1"/>
    <col min="27" max="27" width="14.140625" customWidth="1"/>
  </cols>
  <sheetData>
    <row r="1" spans="1:29" x14ac:dyDescent="0.25">
      <c r="B1" s="2" t="s">
        <v>0</v>
      </c>
    </row>
    <row r="2" spans="1:29" x14ac:dyDescent="0.25">
      <c r="B2" s="53" t="s">
        <v>94</v>
      </c>
    </row>
    <row r="3" spans="1:29" x14ac:dyDescent="0.25">
      <c r="E3" s="3" t="s">
        <v>1</v>
      </c>
    </row>
    <row r="4" spans="1:29" ht="15.75" customHeight="1" x14ac:dyDescent="0.25">
      <c r="B4" s="5" t="s">
        <v>2</v>
      </c>
      <c r="C4" s="5"/>
      <c r="D4" s="5"/>
      <c r="E4" s="5"/>
    </row>
    <row r="5" spans="1:29" ht="15" customHeight="1" x14ac:dyDescent="0.25">
      <c r="B5" s="5" t="s">
        <v>3</v>
      </c>
      <c r="C5" s="5"/>
      <c r="D5" s="5"/>
      <c r="E5" s="5"/>
    </row>
    <row r="7" spans="1:29" ht="36" x14ac:dyDescent="0.2">
      <c r="A7" s="6" t="s">
        <v>4</v>
      </c>
      <c r="B7" s="7" t="s">
        <v>5</v>
      </c>
      <c r="C7" s="8" t="s">
        <v>6</v>
      </c>
      <c r="D7" s="9" t="s">
        <v>7</v>
      </c>
      <c r="E7" s="9" t="s">
        <v>7</v>
      </c>
    </row>
    <row r="8" spans="1:29" ht="17.45" customHeight="1" x14ac:dyDescent="0.2">
      <c r="A8" s="6" t="s">
        <v>8</v>
      </c>
      <c r="B8" s="7" t="s">
        <v>9</v>
      </c>
      <c r="C8" s="8" t="s">
        <v>10</v>
      </c>
      <c r="D8" s="10" t="s">
        <v>11</v>
      </c>
      <c r="E8" s="10" t="s">
        <v>12</v>
      </c>
    </row>
    <row r="9" spans="1:29" x14ac:dyDescent="0.2">
      <c r="A9" s="11" t="s">
        <v>13</v>
      </c>
      <c r="B9" s="12" t="s">
        <v>14</v>
      </c>
      <c r="C9" s="13" t="s">
        <v>15</v>
      </c>
      <c r="D9" s="14" t="s">
        <v>16</v>
      </c>
      <c r="E9" s="14" t="s">
        <v>16</v>
      </c>
    </row>
    <row r="10" spans="1:29" x14ac:dyDescent="0.2">
      <c r="A10" s="15" t="s">
        <v>17</v>
      </c>
      <c r="B10" s="12" t="s">
        <v>18</v>
      </c>
      <c r="C10" s="13" t="s">
        <v>19</v>
      </c>
      <c r="D10" s="14" t="s">
        <v>16</v>
      </c>
      <c r="E10" s="14" t="s">
        <v>16</v>
      </c>
    </row>
    <row r="11" spans="1:29" ht="17.25" customHeight="1" x14ac:dyDescent="0.2">
      <c r="A11" s="15">
        <v>1</v>
      </c>
      <c r="B11" s="54" t="s">
        <v>102</v>
      </c>
      <c r="C11" s="55" t="s">
        <v>20</v>
      </c>
      <c r="D11" s="56">
        <v>3795701</v>
      </c>
      <c r="E11" s="56">
        <v>3920901</v>
      </c>
      <c r="AC11" s="16"/>
    </row>
    <row r="12" spans="1:29" ht="33.75" customHeight="1" x14ac:dyDescent="0.2">
      <c r="A12" s="15">
        <f>A11+1</f>
        <v>2</v>
      </c>
      <c r="B12" s="54" t="s">
        <v>21</v>
      </c>
      <c r="C12" s="55" t="s">
        <v>22</v>
      </c>
      <c r="D12" s="56">
        <v>4598295</v>
      </c>
      <c r="E12" s="56">
        <v>4494457</v>
      </c>
    </row>
    <row r="13" spans="1:29" ht="18.75" customHeight="1" x14ac:dyDescent="0.2">
      <c r="A13" s="15">
        <f>A12+1</f>
        <v>3</v>
      </c>
      <c r="B13" s="54" t="s">
        <v>117</v>
      </c>
      <c r="C13" s="55" t="s">
        <v>23</v>
      </c>
      <c r="D13" s="56">
        <v>20555</v>
      </c>
      <c r="E13" s="56">
        <v>6046</v>
      </c>
    </row>
    <row r="14" spans="1:29" ht="15.75" customHeight="1" x14ac:dyDescent="0.2">
      <c r="A14" s="15">
        <f>A13+1</f>
        <v>4</v>
      </c>
      <c r="B14" s="54" t="s">
        <v>24</v>
      </c>
      <c r="C14" s="55" t="s">
        <v>25</v>
      </c>
      <c r="D14" s="56"/>
      <c r="E14" s="56"/>
    </row>
    <row r="15" spans="1:29" ht="27.75" customHeight="1" x14ac:dyDescent="0.2">
      <c r="A15" s="15">
        <f>A14+1</f>
        <v>5</v>
      </c>
      <c r="B15" s="54" t="s">
        <v>100</v>
      </c>
      <c r="C15" s="55" t="s">
        <v>26</v>
      </c>
      <c r="D15" s="56">
        <v>6344</v>
      </c>
      <c r="E15" s="56">
        <v>6344</v>
      </c>
    </row>
    <row r="16" spans="1:29" ht="17.25" customHeight="1" x14ac:dyDescent="0.2">
      <c r="A16" s="17"/>
      <c r="B16" s="57" t="s">
        <v>101</v>
      </c>
      <c r="C16" s="58" t="s">
        <v>27</v>
      </c>
      <c r="D16" s="56"/>
      <c r="E16" s="56"/>
    </row>
    <row r="17" spans="1:23" ht="30" customHeight="1" x14ac:dyDescent="0.2">
      <c r="A17" s="15">
        <f>A15+1</f>
        <v>6</v>
      </c>
      <c r="B17" s="54" t="s">
        <v>119</v>
      </c>
      <c r="C17" s="55" t="s">
        <v>28</v>
      </c>
      <c r="D17" s="56"/>
      <c r="E17" s="56"/>
    </row>
    <row r="18" spans="1:23" ht="28.5" customHeight="1" x14ac:dyDescent="0.2">
      <c r="A18" s="17"/>
      <c r="B18" s="57" t="s">
        <v>29</v>
      </c>
      <c r="C18" s="58" t="s">
        <v>30</v>
      </c>
      <c r="D18" s="56"/>
      <c r="E18" s="56"/>
    </row>
    <row r="19" spans="1:23" s="18" customFormat="1" ht="30" x14ac:dyDescent="0.2">
      <c r="A19" s="11">
        <f>A17+1</f>
        <v>7</v>
      </c>
      <c r="B19" s="54" t="s">
        <v>31</v>
      </c>
      <c r="C19" s="59">
        <v>15</v>
      </c>
      <c r="D19" s="60">
        <f>D11+D12+D13+D14+D15+D17</f>
        <v>8420895</v>
      </c>
      <c r="E19" s="60">
        <f>E11+E12+E13+E14+E15+E17</f>
        <v>8427748</v>
      </c>
    </row>
    <row r="20" spans="1:23" ht="21.2" customHeight="1" x14ac:dyDescent="0.2">
      <c r="A20" s="15"/>
      <c r="B20" s="54" t="s">
        <v>32</v>
      </c>
      <c r="C20" s="61">
        <v>18</v>
      </c>
      <c r="D20" s="62" t="s">
        <v>16</v>
      </c>
      <c r="E20" s="62" t="s">
        <v>16</v>
      </c>
    </row>
    <row r="21" spans="1:23" ht="17.25" customHeight="1" x14ac:dyDescent="0.2">
      <c r="A21" s="15">
        <f>A20+1</f>
        <v>1</v>
      </c>
      <c r="B21" s="54" t="s">
        <v>118</v>
      </c>
      <c r="C21" s="55">
        <v>19</v>
      </c>
      <c r="D21" s="56">
        <v>11198345</v>
      </c>
      <c r="E21" s="56">
        <v>10580933</v>
      </c>
    </row>
    <row r="22" spans="1:23" ht="30" x14ac:dyDescent="0.2">
      <c r="A22" s="15">
        <f>A21+1</f>
        <v>2</v>
      </c>
      <c r="B22" s="54" t="s">
        <v>33</v>
      </c>
      <c r="C22" s="59">
        <v>20</v>
      </c>
      <c r="D22" s="62" t="s">
        <v>16</v>
      </c>
      <c r="E22" s="62" t="s">
        <v>16</v>
      </c>
    </row>
    <row r="23" spans="1:23" ht="18.75" customHeight="1" x14ac:dyDescent="0.2">
      <c r="A23" s="15"/>
      <c r="B23" s="54" t="s">
        <v>34</v>
      </c>
      <c r="C23" s="61">
        <v>21</v>
      </c>
      <c r="D23" s="56">
        <v>2966512</v>
      </c>
      <c r="E23" s="56">
        <v>5448947</v>
      </c>
    </row>
    <row r="24" spans="1:23" ht="30" x14ac:dyDescent="0.2">
      <c r="A24" s="15"/>
      <c r="B24" s="54" t="s">
        <v>35</v>
      </c>
      <c r="C24" s="63" t="s">
        <v>36</v>
      </c>
      <c r="D24" s="56"/>
      <c r="E24" s="56"/>
    </row>
    <row r="25" spans="1:23" ht="17.25" customHeight="1" x14ac:dyDescent="0.2">
      <c r="A25" s="15"/>
      <c r="B25" s="54" t="s">
        <v>99</v>
      </c>
      <c r="C25" s="61">
        <v>22</v>
      </c>
      <c r="D25" s="56">
        <v>170631</v>
      </c>
      <c r="E25" s="56">
        <v>65532</v>
      </c>
    </row>
    <row r="26" spans="1:23" ht="16.5" customHeight="1" x14ac:dyDescent="0.2">
      <c r="A26" s="15"/>
      <c r="B26" s="57" t="s">
        <v>96</v>
      </c>
      <c r="C26" s="64" t="s">
        <v>37</v>
      </c>
      <c r="D26" s="56">
        <v>379</v>
      </c>
      <c r="E26" s="56">
        <v>26494</v>
      </c>
    </row>
    <row r="27" spans="1:23" ht="17.25" customHeight="1" x14ac:dyDescent="0.2">
      <c r="A27" s="15"/>
      <c r="B27" s="54" t="s">
        <v>95</v>
      </c>
      <c r="C27" s="61">
        <v>23</v>
      </c>
      <c r="D27" s="56"/>
      <c r="E27" s="56"/>
    </row>
    <row r="28" spans="1:23" ht="18.75" customHeight="1" x14ac:dyDescent="0.2">
      <c r="A28" s="15"/>
      <c r="B28" s="57" t="s">
        <v>38</v>
      </c>
      <c r="C28" s="61">
        <v>24</v>
      </c>
      <c r="D28" s="56"/>
      <c r="E28" s="56"/>
    </row>
    <row r="29" spans="1:23" ht="29.25" customHeight="1" x14ac:dyDescent="0.2">
      <c r="A29" s="15"/>
      <c r="B29" s="54" t="s">
        <v>97</v>
      </c>
      <c r="C29" s="61">
        <v>25</v>
      </c>
      <c r="D29" s="56">
        <v>934742</v>
      </c>
      <c r="E29" s="56">
        <v>575780</v>
      </c>
    </row>
    <row r="30" spans="1:23" ht="15.75" customHeight="1" x14ac:dyDescent="0.2">
      <c r="A30" s="15"/>
      <c r="B30" s="57" t="s">
        <v>39</v>
      </c>
      <c r="C30" s="61">
        <v>26</v>
      </c>
      <c r="D30" s="56">
        <v>934742</v>
      </c>
      <c r="E30" s="56">
        <v>575780</v>
      </c>
      <c r="U30" s="16">
        <f>-[1]ONRC!$E$281</f>
        <v>0</v>
      </c>
    </row>
    <row r="31" spans="1:23" ht="18" customHeight="1" x14ac:dyDescent="0.2">
      <c r="A31" s="15"/>
      <c r="B31" s="54" t="s">
        <v>98</v>
      </c>
      <c r="C31" s="61">
        <v>27</v>
      </c>
      <c r="D31" s="56"/>
      <c r="E31" s="56"/>
    </row>
    <row r="32" spans="1:23" ht="30" customHeight="1" x14ac:dyDescent="0.2">
      <c r="A32" s="15"/>
      <c r="B32" s="54" t="s">
        <v>40</v>
      </c>
      <c r="C32" s="65">
        <v>30</v>
      </c>
      <c r="D32" s="60">
        <f>D23+D27+D29+D31</f>
        <v>3901254</v>
      </c>
      <c r="E32" s="60">
        <f>E23+E27+E29+E31</f>
        <v>6024727</v>
      </c>
      <c r="U32" s="19">
        <f>U36+U35+U34-U33</f>
        <v>-30642676.000000004</v>
      </c>
      <c r="V32" s="20"/>
      <c r="W32" s="19" t="e">
        <f>U32-#REF!</f>
        <v>#REF!</v>
      </c>
    </row>
    <row r="33" spans="1:23" ht="25.5" customHeight="1" x14ac:dyDescent="0.2">
      <c r="A33" s="15">
        <v>3</v>
      </c>
      <c r="B33" s="54" t="s">
        <v>41</v>
      </c>
      <c r="C33" s="65">
        <v>31</v>
      </c>
      <c r="D33" s="56"/>
      <c r="E33" s="56"/>
      <c r="U33" s="19">
        <v>33419037.670000006</v>
      </c>
      <c r="V33" s="20"/>
      <c r="W33" s="21" t="s">
        <v>42</v>
      </c>
    </row>
    <row r="34" spans="1:23" ht="24.75" customHeight="1" x14ac:dyDescent="0.2">
      <c r="A34" s="15">
        <f>A33+1</f>
        <v>4</v>
      </c>
      <c r="B34" s="54" t="s">
        <v>43</v>
      </c>
      <c r="C34" s="65">
        <v>32</v>
      </c>
      <c r="D34" s="62" t="s">
        <v>16</v>
      </c>
      <c r="E34" s="62" t="s">
        <v>16</v>
      </c>
      <c r="U34" s="19">
        <v>1982017.3900000006</v>
      </c>
      <c r="V34" s="20"/>
      <c r="W34" s="21" t="s">
        <v>44</v>
      </c>
    </row>
    <row r="35" spans="1:23" ht="21.75" customHeight="1" x14ac:dyDescent="0.2">
      <c r="A35" s="15"/>
      <c r="B35" s="66" t="s">
        <v>103</v>
      </c>
      <c r="C35" s="61">
        <v>33</v>
      </c>
      <c r="D35" s="56">
        <v>4285243</v>
      </c>
      <c r="E35" s="56">
        <v>4639697</v>
      </c>
      <c r="U35" s="19">
        <v>604872.29999999923</v>
      </c>
      <c r="V35" s="20"/>
      <c r="W35" s="21" t="s">
        <v>45</v>
      </c>
    </row>
    <row r="36" spans="1:23" ht="18" customHeight="1" x14ac:dyDescent="0.2">
      <c r="A36" s="15"/>
      <c r="B36" s="67" t="s">
        <v>46</v>
      </c>
      <c r="C36" s="55" t="s">
        <v>47</v>
      </c>
      <c r="D36" s="56">
        <v>51700</v>
      </c>
      <c r="E36" s="56">
        <v>57700</v>
      </c>
      <c r="U36" s="19">
        <v>189471.98000000283</v>
      </c>
      <c r="V36" s="20"/>
      <c r="W36" s="21" t="s">
        <v>48</v>
      </c>
    </row>
    <row r="37" spans="1:23" ht="38.25" customHeight="1" x14ac:dyDescent="0.2">
      <c r="A37" s="15"/>
      <c r="B37" s="54" t="s">
        <v>49</v>
      </c>
      <c r="C37" s="61">
        <v>34</v>
      </c>
      <c r="D37" s="62"/>
      <c r="E37" s="62"/>
      <c r="U37" s="22">
        <v>72950</v>
      </c>
      <c r="W37" s="23" t="s">
        <v>50</v>
      </c>
    </row>
    <row r="38" spans="1:23" ht="19.5" customHeight="1" x14ac:dyDescent="0.2">
      <c r="A38" s="15"/>
      <c r="B38" s="54" t="s">
        <v>104</v>
      </c>
      <c r="C38" s="61">
        <v>35</v>
      </c>
      <c r="D38" s="56">
        <v>636804</v>
      </c>
      <c r="E38" s="56">
        <v>489644</v>
      </c>
      <c r="U38" s="22">
        <v>293.60000000000036</v>
      </c>
      <c r="W38" s="23" t="s">
        <v>51</v>
      </c>
    </row>
    <row r="39" spans="1:23" ht="17.25" customHeight="1" x14ac:dyDescent="0.2">
      <c r="A39" s="15"/>
      <c r="B39" s="57" t="s">
        <v>52</v>
      </c>
      <c r="C39" s="55" t="s">
        <v>53</v>
      </c>
      <c r="D39" s="56"/>
      <c r="E39" s="56"/>
      <c r="W39" s="16">
        <f>E36-U37-U38</f>
        <v>-15543.6</v>
      </c>
    </row>
    <row r="40" spans="1:23" ht="30.75" customHeight="1" x14ac:dyDescent="0.2">
      <c r="A40" s="15"/>
      <c r="B40" s="54" t="s">
        <v>49</v>
      </c>
      <c r="C40" s="61">
        <v>36</v>
      </c>
      <c r="D40" s="62" t="s">
        <v>16</v>
      </c>
      <c r="E40" s="62" t="s">
        <v>16</v>
      </c>
      <c r="U40" s="24">
        <v>960991.25</v>
      </c>
      <c r="V40" s="25"/>
      <c r="W40" s="26" t="s">
        <v>54</v>
      </c>
    </row>
    <row r="41" spans="1:23" ht="28.5" customHeight="1" x14ac:dyDescent="0.2">
      <c r="A41" s="15"/>
      <c r="B41" s="54" t="s">
        <v>55</v>
      </c>
      <c r="C41" s="65">
        <v>40</v>
      </c>
      <c r="D41" s="60">
        <f>D35+D38+D36+D39</f>
        <v>4973747</v>
      </c>
      <c r="E41" s="60">
        <f>E35+E38+E36+E39</f>
        <v>5187041</v>
      </c>
      <c r="U41" s="24">
        <v>437147.47000000003</v>
      </c>
      <c r="V41" s="25"/>
      <c r="W41" s="26" t="s">
        <v>56</v>
      </c>
    </row>
    <row r="42" spans="1:23" ht="31.5" customHeight="1" x14ac:dyDescent="0.2">
      <c r="A42" s="15">
        <v>5</v>
      </c>
      <c r="B42" s="54" t="s">
        <v>105</v>
      </c>
      <c r="C42" s="65">
        <v>41</v>
      </c>
      <c r="D42" s="56"/>
      <c r="E42" s="56"/>
      <c r="U42" s="24">
        <f>U41+U40</f>
        <v>1398138.72</v>
      </c>
      <c r="V42" s="25"/>
      <c r="W42" s="24">
        <f>U42-E38</f>
        <v>908494.72</v>
      </c>
    </row>
    <row r="43" spans="1:23" ht="31.5" customHeight="1" x14ac:dyDescent="0.2">
      <c r="A43" s="15"/>
      <c r="B43" s="57" t="s">
        <v>57</v>
      </c>
      <c r="C43" s="59" t="s">
        <v>58</v>
      </c>
      <c r="D43" s="56"/>
      <c r="E43" s="56"/>
    </row>
    <row r="44" spans="1:23" ht="26.25" customHeight="1" x14ac:dyDescent="0.2">
      <c r="A44" s="15">
        <v>6</v>
      </c>
      <c r="B44" s="54" t="s">
        <v>59</v>
      </c>
      <c r="C44" s="61">
        <v>42</v>
      </c>
      <c r="D44" s="56">
        <v>14317</v>
      </c>
      <c r="E44" s="56">
        <v>42547</v>
      </c>
      <c r="U44">
        <v>20446</v>
      </c>
      <c r="W44" t="s">
        <v>60</v>
      </c>
    </row>
    <row r="45" spans="1:23" ht="30" x14ac:dyDescent="0.2">
      <c r="A45" s="11">
        <v>7</v>
      </c>
      <c r="B45" s="54" t="s">
        <v>61</v>
      </c>
      <c r="C45" s="65">
        <v>45</v>
      </c>
      <c r="D45" s="60">
        <f>D21+D32+D33+D41+D42+D44+D43</f>
        <v>20087663</v>
      </c>
      <c r="E45" s="60">
        <f>E21+E32+E33+E41+E42+E44+E43</f>
        <v>21835248</v>
      </c>
    </row>
    <row r="46" spans="1:23" ht="27.75" customHeight="1" x14ac:dyDescent="0.2">
      <c r="A46" s="15">
        <v>8</v>
      </c>
      <c r="B46" s="54" t="s">
        <v>62</v>
      </c>
      <c r="C46" s="65">
        <v>46</v>
      </c>
      <c r="D46" s="60">
        <f>D19+D45</f>
        <v>28508558</v>
      </c>
      <c r="E46" s="60">
        <f>E19+E45</f>
        <v>30262996</v>
      </c>
    </row>
    <row r="47" spans="1:23" ht="37.5" customHeight="1" x14ac:dyDescent="0.2">
      <c r="A47" s="11" t="s">
        <v>63</v>
      </c>
      <c r="B47" s="54" t="s">
        <v>64</v>
      </c>
      <c r="C47" s="61">
        <v>50</v>
      </c>
      <c r="D47" s="62" t="s">
        <v>16</v>
      </c>
      <c r="E47" s="62" t="s">
        <v>16</v>
      </c>
    </row>
    <row r="48" spans="1:23" ht="34.5" customHeight="1" x14ac:dyDescent="0.2">
      <c r="A48" s="15"/>
      <c r="B48" s="54" t="s">
        <v>65</v>
      </c>
      <c r="C48" s="61">
        <v>51</v>
      </c>
      <c r="D48" s="62" t="s">
        <v>16</v>
      </c>
      <c r="E48" s="62" t="s">
        <v>16</v>
      </c>
    </row>
    <row r="49" spans="1:21" ht="31.5" customHeight="1" x14ac:dyDescent="0.2">
      <c r="A49" s="15">
        <f>A48+1</f>
        <v>1</v>
      </c>
      <c r="B49" s="54" t="s">
        <v>106</v>
      </c>
      <c r="C49" s="61">
        <v>52</v>
      </c>
      <c r="D49" s="56"/>
      <c r="E49" s="56"/>
    </row>
    <row r="50" spans="1:21" ht="15.75" customHeight="1" x14ac:dyDescent="0.2">
      <c r="A50" s="15"/>
      <c r="B50" s="57" t="s">
        <v>66</v>
      </c>
      <c r="C50" s="61">
        <v>53</v>
      </c>
      <c r="D50" s="56"/>
      <c r="E50" s="56"/>
    </row>
    <row r="51" spans="1:21" ht="17.25" customHeight="1" x14ac:dyDescent="0.2">
      <c r="A51" s="15">
        <f>A49+1</f>
        <v>2</v>
      </c>
      <c r="B51" s="54" t="s">
        <v>107</v>
      </c>
      <c r="C51" s="61">
        <v>54</v>
      </c>
      <c r="D51" s="56"/>
      <c r="E51" s="56"/>
    </row>
    <row r="52" spans="1:21" s="28" customFormat="1" ht="17.25" customHeight="1" x14ac:dyDescent="0.2">
      <c r="A52" s="27">
        <f>A51+1</f>
        <v>3</v>
      </c>
      <c r="B52" s="54" t="s">
        <v>108</v>
      </c>
      <c r="C52" s="68">
        <v>55</v>
      </c>
      <c r="D52" s="56">
        <v>13199174</v>
      </c>
      <c r="E52" s="56">
        <v>12894138</v>
      </c>
    </row>
    <row r="53" spans="1:21" ht="22.7" customHeight="1" x14ac:dyDescent="0.2">
      <c r="A53" s="11"/>
      <c r="B53" s="54" t="s">
        <v>67</v>
      </c>
      <c r="C53" s="65">
        <v>58</v>
      </c>
      <c r="D53" s="60">
        <f>D49+D51+D52</f>
        <v>13199174</v>
      </c>
      <c r="E53" s="60">
        <f>E49+E51+E52</f>
        <v>12894138</v>
      </c>
    </row>
    <row r="54" spans="1:21" ht="30" x14ac:dyDescent="0.2">
      <c r="A54" s="15"/>
      <c r="B54" s="54" t="s">
        <v>68</v>
      </c>
      <c r="C54" s="65">
        <v>59</v>
      </c>
      <c r="D54" s="62" t="s">
        <v>16</v>
      </c>
      <c r="E54" s="62" t="s">
        <v>16</v>
      </c>
    </row>
    <row r="55" spans="1:21" ht="18" customHeight="1" x14ac:dyDescent="0.2">
      <c r="A55" s="15">
        <v>1</v>
      </c>
      <c r="B55" s="54" t="s">
        <v>109</v>
      </c>
      <c r="C55" s="61">
        <v>60</v>
      </c>
      <c r="D55" s="56">
        <v>155884157</v>
      </c>
      <c r="E55" s="56">
        <v>173429819</v>
      </c>
    </row>
    <row r="56" spans="1:21" ht="40.700000000000003" customHeight="1" x14ac:dyDescent="0.2">
      <c r="A56" s="15"/>
      <c r="B56" s="54" t="s">
        <v>69</v>
      </c>
      <c r="C56" s="61" t="s">
        <v>70</v>
      </c>
      <c r="D56" s="56">
        <v>149920869</v>
      </c>
      <c r="E56" s="56">
        <v>167380516</v>
      </c>
    </row>
    <row r="57" spans="1:21" ht="18" customHeight="1" x14ac:dyDescent="0.2">
      <c r="A57" s="15"/>
      <c r="B57" s="57" t="s">
        <v>110</v>
      </c>
      <c r="C57" s="61">
        <v>61</v>
      </c>
      <c r="D57" s="56">
        <v>1722723</v>
      </c>
      <c r="E57" s="56">
        <v>1544552</v>
      </c>
    </row>
    <row r="58" spans="1:21" ht="37.5" customHeight="1" x14ac:dyDescent="0.2">
      <c r="A58" s="29"/>
      <c r="B58" s="57" t="s">
        <v>71</v>
      </c>
      <c r="C58" s="64" t="s">
        <v>72</v>
      </c>
      <c r="D58" s="56"/>
      <c r="E58" s="56"/>
    </row>
    <row r="59" spans="1:21" ht="18.75" customHeight="1" x14ac:dyDescent="0.2">
      <c r="A59" s="15">
        <v>2</v>
      </c>
      <c r="B59" s="54" t="s">
        <v>111</v>
      </c>
      <c r="C59" s="61">
        <v>62</v>
      </c>
      <c r="D59" s="56">
        <v>5169729</v>
      </c>
      <c r="E59" s="56">
        <v>5019763</v>
      </c>
      <c r="U59" s="16"/>
    </row>
    <row r="60" spans="1:21" ht="39.75" customHeight="1" x14ac:dyDescent="0.2">
      <c r="A60" s="15"/>
      <c r="B60" s="57" t="s">
        <v>73</v>
      </c>
      <c r="C60" s="61">
        <v>63</v>
      </c>
      <c r="D60" s="60">
        <v>4560149</v>
      </c>
      <c r="E60" s="60">
        <v>4747933</v>
      </c>
    </row>
    <row r="61" spans="1:21" ht="15.75" customHeight="1" x14ac:dyDescent="0.2">
      <c r="A61" s="15"/>
      <c r="B61" s="57" t="s">
        <v>112</v>
      </c>
      <c r="C61" s="64" t="s">
        <v>74</v>
      </c>
      <c r="D61" s="56">
        <v>3626319</v>
      </c>
      <c r="E61" s="56">
        <v>3907537</v>
      </c>
    </row>
    <row r="62" spans="1:21" ht="18.75" customHeight="1" x14ac:dyDescent="0.2">
      <c r="A62" s="15"/>
      <c r="B62" s="57" t="s">
        <v>75</v>
      </c>
      <c r="C62" s="61">
        <v>64</v>
      </c>
      <c r="D62" s="56">
        <v>609579</v>
      </c>
      <c r="E62" s="56">
        <v>271830</v>
      </c>
    </row>
    <row r="63" spans="1:21" ht="46.5" customHeight="1" x14ac:dyDescent="0.2">
      <c r="A63" s="15">
        <v>3</v>
      </c>
      <c r="B63" s="54" t="s">
        <v>113</v>
      </c>
      <c r="C63" s="61">
        <v>65</v>
      </c>
      <c r="D63" s="56">
        <v>2131817</v>
      </c>
      <c r="E63" s="56">
        <v>1180055</v>
      </c>
    </row>
    <row r="64" spans="1:21" ht="18" customHeight="1" x14ac:dyDescent="0.2">
      <c r="A64" s="15"/>
      <c r="B64" s="57" t="s">
        <v>76</v>
      </c>
      <c r="C64" s="61">
        <v>66</v>
      </c>
      <c r="D64" s="56">
        <v>1806654</v>
      </c>
      <c r="E64" s="56">
        <v>876105</v>
      </c>
    </row>
    <row r="65" spans="1:22" ht="32.25" customHeight="1" x14ac:dyDescent="0.2">
      <c r="A65" s="15">
        <v>4</v>
      </c>
      <c r="B65" s="54" t="s">
        <v>114</v>
      </c>
      <c r="C65" s="61">
        <v>70</v>
      </c>
      <c r="D65" s="56"/>
      <c r="E65" s="56"/>
      <c r="G65" s="30">
        <f>E65-E31</f>
        <v>0</v>
      </c>
    </row>
    <row r="66" spans="1:22" ht="31.5" customHeight="1" x14ac:dyDescent="0.2">
      <c r="A66" s="15">
        <f>A65+1</f>
        <v>5</v>
      </c>
      <c r="B66" s="54" t="s">
        <v>77</v>
      </c>
      <c r="C66" s="61">
        <v>71</v>
      </c>
      <c r="D66" s="56"/>
      <c r="E66" s="56"/>
    </row>
    <row r="67" spans="1:22" ht="15.75" customHeight="1" x14ac:dyDescent="0.2">
      <c r="A67" s="15">
        <f>A66+1</f>
        <v>6</v>
      </c>
      <c r="B67" s="54" t="s">
        <v>78</v>
      </c>
      <c r="C67" s="61">
        <v>72</v>
      </c>
      <c r="D67" s="56">
        <v>6245208</v>
      </c>
      <c r="E67" s="56">
        <v>6642630</v>
      </c>
    </row>
    <row r="68" spans="1:22" ht="30.75" customHeight="1" x14ac:dyDescent="0.2">
      <c r="A68" s="15">
        <f>A67+1</f>
        <v>7</v>
      </c>
      <c r="B68" s="54" t="s">
        <v>115</v>
      </c>
      <c r="C68" s="61">
        <v>73</v>
      </c>
      <c r="D68" s="56"/>
      <c r="E68" s="56"/>
    </row>
    <row r="69" spans="1:22" x14ac:dyDescent="0.2">
      <c r="A69" s="15"/>
      <c r="B69" s="54" t="s">
        <v>79</v>
      </c>
      <c r="C69" s="64" t="s">
        <v>80</v>
      </c>
      <c r="D69" s="62" t="s">
        <v>16</v>
      </c>
      <c r="E69" s="62" t="s">
        <v>16</v>
      </c>
    </row>
    <row r="70" spans="1:22" ht="20.25" customHeight="1" x14ac:dyDescent="0.2">
      <c r="A70" s="15">
        <f>A68+1</f>
        <v>8</v>
      </c>
      <c r="B70" s="54" t="s">
        <v>81</v>
      </c>
      <c r="C70" s="61">
        <v>74</v>
      </c>
      <c r="D70" s="56"/>
      <c r="E70" s="56"/>
    </row>
    <row r="71" spans="1:22" ht="28.5" customHeight="1" x14ac:dyDescent="0.2">
      <c r="A71" s="15">
        <f>A70+1</f>
        <v>9</v>
      </c>
      <c r="B71" s="69" t="s">
        <v>82</v>
      </c>
      <c r="C71" s="61">
        <v>75</v>
      </c>
      <c r="D71" s="56"/>
      <c r="E71" s="56"/>
    </row>
    <row r="72" spans="1:22" ht="34.5" customHeight="1" x14ac:dyDescent="0.2">
      <c r="A72" s="11">
        <v>10</v>
      </c>
      <c r="B72" s="54" t="s">
        <v>83</v>
      </c>
      <c r="C72" s="65">
        <v>78</v>
      </c>
      <c r="D72" s="60">
        <f>D55+D59+D63+D65+D66+D67+D68+D70+D71</f>
        <v>169430911</v>
      </c>
      <c r="E72" s="60">
        <f>E55+E59+E63+E65+E66+E67+E68+E70+E71</f>
        <v>186272267</v>
      </c>
    </row>
    <row r="73" spans="1:22" ht="24.75" customHeight="1" x14ac:dyDescent="0.2">
      <c r="A73" s="11">
        <v>11</v>
      </c>
      <c r="B73" s="54" t="s">
        <v>84</v>
      </c>
      <c r="C73" s="65">
        <v>79</v>
      </c>
      <c r="D73" s="60">
        <f>D53+D72</f>
        <v>182630085</v>
      </c>
      <c r="E73" s="60">
        <f>E53+E72</f>
        <v>199166405</v>
      </c>
    </row>
    <row r="74" spans="1:22" ht="44.25" customHeight="1" x14ac:dyDescent="0.2">
      <c r="A74" s="15">
        <v>12</v>
      </c>
      <c r="B74" s="54" t="s">
        <v>85</v>
      </c>
      <c r="C74" s="65">
        <v>80</v>
      </c>
      <c r="D74" s="60">
        <f>D46-D73</f>
        <v>-154121527</v>
      </c>
      <c r="E74" s="60">
        <f>E46-E73</f>
        <v>-168903409</v>
      </c>
    </row>
    <row r="75" spans="1:22" ht="26.25" customHeight="1" x14ac:dyDescent="0.2">
      <c r="A75" s="11" t="s">
        <v>86</v>
      </c>
      <c r="B75" s="54" t="s">
        <v>87</v>
      </c>
      <c r="C75" s="61">
        <v>83</v>
      </c>
      <c r="D75" s="62" t="s">
        <v>16</v>
      </c>
      <c r="E75" s="62" t="s">
        <v>16</v>
      </c>
    </row>
    <row r="76" spans="1:22" ht="17.25" customHeight="1" x14ac:dyDescent="0.2">
      <c r="A76" s="15">
        <v>1</v>
      </c>
      <c r="B76" s="54" t="s">
        <v>88</v>
      </c>
      <c r="C76" s="61">
        <v>84</v>
      </c>
      <c r="D76" s="56"/>
      <c r="E76" s="56"/>
    </row>
    <row r="77" spans="1:22" ht="21.2" customHeight="1" x14ac:dyDescent="0.2">
      <c r="A77" s="15">
        <f>A76+1</f>
        <v>2</v>
      </c>
      <c r="B77" s="54" t="s">
        <v>89</v>
      </c>
      <c r="C77" s="61">
        <v>85</v>
      </c>
      <c r="D77" s="56">
        <v>1388268</v>
      </c>
      <c r="E77" s="56"/>
    </row>
    <row r="78" spans="1:22" ht="23.25" customHeight="1" x14ac:dyDescent="0.2">
      <c r="A78" s="15">
        <f>A77+1</f>
        <v>3</v>
      </c>
      <c r="B78" s="54" t="s">
        <v>90</v>
      </c>
      <c r="C78" s="61">
        <v>86</v>
      </c>
      <c r="D78" s="56"/>
      <c r="E78" s="56">
        <v>7626531</v>
      </c>
    </row>
    <row r="79" spans="1:22" ht="14.25" customHeight="1" x14ac:dyDescent="0.2">
      <c r="A79" s="15">
        <f>A78+1</f>
        <v>4</v>
      </c>
      <c r="B79" s="54" t="s">
        <v>91</v>
      </c>
      <c r="C79" s="61">
        <v>87</v>
      </c>
      <c r="D79" s="56"/>
      <c r="E79" s="56"/>
    </row>
    <row r="80" spans="1:22" ht="24.75" customHeight="1" thickBot="1" x14ac:dyDescent="0.25">
      <c r="A80" s="15">
        <f>A79+1</f>
        <v>5</v>
      </c>
      <c r="B80" s="70" t="s">
        <v>92</v>
      </c>
      <c r="C80" s="61">
        <v>88</v>
      </c>
      <c r="D80" s="56">
        <v>155509795</v>
      </c>
      <c r="E80" s="56">
        <v>161276878</v>
      </c>
      <c r="U80" s="31">
        <v>0</v>
      </c>
      <c r="V80" s="31">
        <f>E80-U80</f>
        <v>161276878</v>
      </c>
    </row>
    <row r="81" spans="1:5" ht="18.75" customHeight="1" thickBot="1" x14ac:dyDescent="0.25">
      <c r="A81" s="11"/>
      <c r="B81" s="71" t="s">
        <v>93</v>
      </c>
      <c r="C81" s="65">
        <v>90</v>
      </c>
      <c r="D81" s="60">
        <f>D76+D77-D78+D79-D80</f>
        <v>-154121527</v>
      </c>
      <c r="E81" s="60">
        <f>E76+E77-E78+E79-E80</f>
        <v>-168903409</v>
      </c>
    </row>
    <row r="82" spans="1:5" x14ac:dyDescent="0.2">
      <c r="A82" s="32"/>
      <c r="B82" s="33"/>
      <c r="C82" s="34"/>
      <c r="D82" s="35">
        <f>D74-D81</f>
        <v>0</v>
      </c>
      <c r="E82" s="35">
        <f>E74-E81</f>
        <v>0</v>
      </c>
    </row>
    <row r="83" spans="1:5" x14ac:dyDescent="0.2">
      <c r="A83" s="32"/>
      <c r="B83" s="36"/>
      <c r="C83" s="34"/>
      <c r="D83" s="37"/>
      <c r="E83" s="37"/>
    </row>
    <row r="84" spans="1:5" ht="15.75" x14ac:dyDescent="0.2">
      <c r="A84" s="72" t="s">
        <v>116</v>
      </c>
      <c r="B84" s="38"/>
      <c r="C84" s="39"/>
      <c r="D84" s="39"/>
      <c r="E84" s="40"/>
    </row>
    <row r="85" spans="1:5" ht="15.75" x14ac:dyDescent="0.2">
      <c r="A85" s="32"/>
      <c r="B85" s="41"/>
      <c r="C85" s="42"/>
      <c r="D85" s="42"/>
      <c r="E85" s="43"/>
    </row>
    <row r="86" spans="1:5" ht="15.75" x14ac:dyDescent="0.2">
      <c r="A86" s="32"/>
      <c r="B86" s="41"/>
      <c r="C86" s="44"/>
      <c r="D86" s="44"/>
      <c r="E86" s="45"/>
    </row>
    <row r="87" spans="1:5" ht="15.75" x14ac:dyDescent="0.2">
      <c r="A87" s="32"/>
      <c r="B87" s="41"/>
      <c r="C87" s="44"/>
      <c r="D87" s="44"/>
      <c r="E87" s="45"/>
    </row>
    <row r="88" spans="1:5" ht="15.75" x14ac:dyDescent="0.2">
      <c r="A88" s="32"/>
      <c r="B88" s="46"/>
      <c r="C88" s="45"/>
      <c r="D88" s="45"/>
      <c r="E88" s="45"/>
    </row>
    <row r="89" spans="1:5" ht="15.75" x14ac:dyDescent="0.2">
      <c r="A89" s="32"/>
      <c r="B89" s="46"/>
      <c r="C89" s="45"/>
      <c r="D89" s="45"/>
      <c r="E89" s="47"/>
    </row>
    <row r="90" spans="1:5" ht="15.75" x14ac:dyDescent="0.2">
      <c r="A90" s="32"/>
      <c r="B90" s="46"/>
      <c r="C90" s="45"/>
      <c r="D90" s="47"/>
      <c r="E90" s="48"/>
    </row>
    <row r="91" spans="1:5" ht="15" x14ac:dyDescent="0.2">
      <c r="A91" s="32"/>
      <c r="B91" s="33"/>
      <c r="C91" s="43"/>
      <c r="D91" s="48"/>
      <c r="E91" s="43"/>
    </row>
    <row r="92" spans="1:5" ht="15" x14ac:dyDescent="0.2">
      <c r="A92" s="32"/>
      <c r="B92" s="33"/>
      <c r="C92" s="49"/>
      <c r="D92" s="43"/>
      <c r="E92" s="43"/>
    </row>
    <row r="93" spans="1:5" ht="15" x14ac:dyDescent="0.2">
      <c r="A93" s="32"/>
      <c r="B93" s="33"/>
      <c r="C93" s="50"/>
      <c r="D93" s="43"/>
      <c r="E93" s="43"/>
    </row>
    <row r="94" spans="1:5" ht="15" x14ac:dyDescent="0.2">
      <c r="A94" s="32"/>
      <c r="B94" s="33"/>
      <c r="C94" s="50"/>
      <c r="D94" s="43"/>
      <c r="E94" s="43"/>
    </row>
    <row r="95" spans="1:5" ht="15" x14ac:dyDescent="0.2">
      <c r="A95" s="32"/>
      <c r="B95" s="33"/>
      <c r="C95" s="50"/>
      <c r="D95" s="43"/>
      <c r="E95" s="43"/>
    </row>
    <row r="96" spans="1:5" ht="15" x14ac:dyDescent="0.2">
      <c r="A96" s="32"/>
      <c r="B96" s="33"/>
      <c r="C96" s="50"/>
      <c r="D96" s="51"/>
      <c r="E96" s="51"/>
    </row>
    <row r="97" spans="1:5" ht="15" x14ac:dyDescent="0.2">
      <c r="A97" s="32"/>
      <c r="B97" s="33"/>
      <c r="C97" s="50"/>
      <c r="D97" s="51"/>
      <c r="E97" s="51"/>
    </row>
    <row r="98" spans="1:5" ht="15" x14ac:dyDescent="0.2">
      <c r="A98" s="32"/>
      <c r="B98" s="33"/>
      <c r="C98" s="50"/>
      <c r="D98" s="43"/>
      <c r="E98" s="43"/>
    </row>
    <row r="99" spans="1:5" ht="15" x14ac:dyDescent="0.2">
      <c r="A99" s="32"/>
      <c r="B99" s="33"/>
      <c r="C99" s="50"/>
      <c r="D99" s="43"/>
      <c r="E99" s="43"/>
    </row>
    <row r="100" spans="1:5" x14ac:dyDescent="0.25">
      <c r="A100" s="32"/>
      <c r="C100" s="34"/>
    </row>
    <row r="101" spans="1:5" x14ac:dyDescent="0.25">
      <c r="A101" s="32"/>
      <c r="B101" s="33"/>
      <c r="C101" s="34"/>
    </row>
    <row r="102" spans="1:5" x14ac:dyDescent="0.25">
      <c r="A102" s="32"/>
      <c r="B102" s="33"/>
      <c r="C102" s="34"/>
    </row>
    <row r="103" spans="1:5" x14ac:dyDescent="0.2">
      <c r="A103" s="32"/>
      <c r="B103" s="33"/>
      <c r="C103" s="34"/>
      <c r="D103" s="52"/>
      <c r="E103" s="52"/>
    </row>
    <row r="104" spans="1:5" x14ac:dyDescent="0.2">
      <c r="A104" s="32"/>
      <c r="B104" s="33"/>
      <c r="C104" s="34"/>
      <c r="D104" s="52"/>
      <c r="E104" s="52"/>
    </row>
    <row r="105" spans="1:5" x14ac:dyDescent="0.2">
      <c r="A105" s="32"/>
      <c r="B105" s="33"/>
      <c r="C105" s="34"/>
      <c r="D105" s="52"/>
      <c r="E105" s="52"/>
    </row>
    <row r="106" spans="1:5" x14ac:dyDescent="0.2">
      <c r="A106" s="32"/>
      <c r="B106" s="33"/>
      <c r="C106" s="34"/>
      <c r="D106" s="52"/>
      <c r="E106" s="52"/>
    </row>
    <row r="107" spans="1:5" x14ac:dyDescent="0.2">
      <c r="A107" s="32"/>
      <c r="B107" s="33"/>
      <c r="C107" s="34"/>
      <c r="D107" s="52"/>
      <c r="E107" s="52"/>
    </row>
    <row r="108" spans="1:5" x14ac:dyDescent="0.2">
      <c r="A108" s="32"/>
      <c r="B108" s="33"/>
      <c r="C108" s="34"/>
      <c r="D108" s="52"/>
      <c r="E108" s="52"/>
    </row>
    <row r="109" spans="1:5" x14ac:dyDescent="0.2">
      <c r="A109" s="32"/>
      <c r="B109" s="33"/>
      <c r="C109" s="34"/>
      <c r="D109" s="52"/>
      <c r="E109" s="52"/>
    </row>
    <row r="110" spans="1:5" x14ac:dyDescent="0.2">
      <c r="A110" s="32"/>
      <c r="B110" s="33"/>
      <c r="C110" s="34"/>
      <c r="D110" s="52"/>
      <c r="E110" s="52"/>
    </row>
    <row r="111" spans="1:5" x14ac:dyDescent="0.2">
      <c r="A111" s="32"/>
      <c r="B111" s="33"/>
      <c r="C111" s="34"/>
      <c r="D111" s="52"/>
      <c r="E111" s="52"/>
    </row>
    <row r="112" spans="1:5" x14ac:dyDescent="0.2">
      <c r="A112" s="32"/>
      <c r="B112" s="33"/>
      <c r="C112" s="34"/>
      <c r="D112" s="52"/>
      <c r="E112" s="52"/>
    </row>
    <row r="113" spans="1:5" x14ac:dyDescent="0.2">
      <c r="A113" s="32"/>
      <c r="B113" s="33"/>
      <c r="C113" s="34"/>
      <c r="D113" s="52"/>
      <c r="E113" s="52"/>
    </row>
    <row r="114" spans="1:5" x14ac:dyDescent="0.2">
      <c r="A114" s="32"/>
      <c r="B114" s="33"/>
      <c r="C114" s="34"/>
      <c r="D114" s="52"/>
      <c r="E114" s="52"/>
    </row>
    <row r="115" spans="1:5" x14ac:dyDescent="0.2">
      <c r="A115" s="32"/>
      <c r="B115" s="33"/>
      <c r="C115" s="34"/>
      <c r="D115" s="52"/>
      <c r="E115" s="52"/>
    </row>
    <row r="116" spans="1:5" x14ac:dyDescent="0.2">
      <c r="A116" s="32"/>
      <c r="B116" s="33"/>
      <c r="C116" s="34"/>
      <c r="D116" s="52"/>
      <c r="E116" s="52"/>
    </row>
    <row r="117" spans="1:5" x14ac:dyDescent="0.2">
      <c r="A117" s="32"/>
      <c r="B117" s="33"/>
      <c r="C117" s="34"/>
      <c r="D117" s="52"/>
      <c r="E117" s="52"/>
    </row>
    <row r="118" spans="1:5" x14ac:dyDescent="0.2">
      <c r="A118" s="32"/>
      <c r="B118" s="33"/>
      <c r="C118" s="34"/>
      <c r="D118" s="52"/>
      <c r="E118" s="52"/>
    </row>
    <row r="119" spans="1:5" x14ac:dyDescent="0.2">
      <c r="A119" s="32"/>
      <c r="B119" s="33"/>
      <c r="C119" s="34"/>
      <c r="D119" s="52"/>
      <c r="E119" s="52"/>
    </row>
    <row r="120" spans="1:5" x14ac:dyDescent="0.2">
      <c r="A120" s="32"/>
      <c r="B120" s="33"/>
      <c r="C120" s="34"/>
      <c r="D120" s="52"/>
      <c r="E120" s="52"/>
    </row>
    <row r="121" spans="1:5" x14ac:dyDescent="0.2">
      <c r="A121" s="32"/>
      <c r="B121" s="33"/>
      <c r="C121" s="34"/>
      <c r="D121" s="52"/>
      <c r="E121" s="52"/>
    </row>
    <row r="122" spans="1:5" x14ac:dyDescent="0.2">
      <c r="A122" s="32"/>
      <c r="B122" s="33"/>
      <c r="C122" s="34"/>
      <c r="D122" s="52"/>
      <c r="E122" s="52"/>
    </row>
    <row r="123" spans="1:5" x14ac:dyDescent="0.2">
      <c r="A123" s="32"/>
      <c r="B123" s="33"/>
      <c r="C123" s="34"/>
      <c r="D123" s="52"/>
      <c r="E123" s="52"/>
    </row>
    <row r="124" spans="1:5" x14ac:dyDescent="0.2">
      <c r="A124" s="32"/>
      <c r="B124" s="33"/>
      <c r="C124" s="34"/>
      <c r="D124" s="52"/>
      <c r="E124" s="52"/>
    </row>
    <row r="125" spans="1:5" x14ac:dyDescent="0.2">
      <c r="A125" s="32"/>
      <c r="B125" s="33"/>
      <c r="C125" s="34"/>
      <c r="D125" s="52"/>
      <c r="E125" s="52"/>
    </row>
    <row r="126" spans="1:5" x14ac:dyDescent="0.2">
      <c r="A126" s="32"/>
      <c r="B126" s="33"/>
      <c r="C126" s="34"/>
      <c r="D126" s="52"/>
      <c r="E126" s="52"/>
    </row>
    <row r="127" spans="1:5" x14ac:dyDescent="0.2">
      <c r="A127" s="32"/>
      <c r="B127" s="33"/>
      <c r="C127" s="34"/>
      <c r="D127" s="52"/>
      <c r="E127" s="52"/>
    </row>
    <row r="128" spans="1:5" x14ac:dyDescent="0.2">
      <c r="A128" s="32"/>
      <c r="B128" s="33"/>
      <c r="C128" s="34"/>
      <c r="D128" s="52"/>
      <c r="E128" s="52"/>
    </row>
    <row r="129" spans="1:5" x14ac:dyDescent="0.2">
      <c r="A129" s="32"/>
      <c r="B129" s="33"/>
      <c r="C129" s="34"/>
      <c r="D129" s="52"/>
      <c r="E129" s="52"/>
    </row>
    <row r="130" spans="1:5" x14ac:dyDescent="0.2">
      <c r="A130" s="32"/>
      <c r="B130" s="33"/>
      <c r="C130" s="34"/>
      <c r="D130" s="52"/>
      <c r="E130" s="52"/>
    </row>
    <row r="131" spans="1:5" x14ac:dyDescent="0.2">
      <c r="A131" s="32"/>
      <c r="B131" s="33"/>
      <c r="C131" s="34"/>
      <c r="D131" s="52"/>
      <c r="E131" s="52"/>
    </row>
    <row r="132" spans="1:5" x14ac:dyDescent="0.2">
      <c r="A132" s="32"/>
      <c r="B132" s="33"/>
      <c r="C132" s="34"/>
      <c r="D132" s="52"/>
      <c r="E132" s="52"/>
    </row>
    <row r="133" spans="1:5" x14ac:dyDescent="0.2">
      <c r="A133" s="32"/>
      <c r="B133" s="33"/>
      <c r="C133" s="34"/>
      <c r="D133" s="52"/>
      <c r="E133" s="52"/>
    </row>
    <row r="134" spans="1:5" x14ac:dyDescent="0.2">
      <c r="A134" s="32"/>
      <c r="B134" s="33"/>
      <c r="C134" s="34"/>
      <c r="D134" s="52"/>
      <c r="E134" s="52"/>
    </row>
    <row r="135" spans="1:5" x14ac:dyDescent="0.2">
      <c r="A135" s="32"/>
      <c r="B135" s="33"/>
      <c r="C135" s="34"/>
      <c r="D135" s="52"/>
      <c r="E135" s="52"/>
    </row>
    <row r="136" spans="1:5" x14ac:dyDescent="0.2">
      <c r="A136" s="32"/>
      <c r="B136" s="33"/>
      <c r="C136" s="34"/>
      <c r="D136" s="52"/>
      <c r="E136" s="52"/>
    </row>
    <row r="137" spans="1:5" x14ac:dyDescent="0.2">
      <c r="A137" s="32"/>
      <c r="B137" s="33"/>
      <c r="C137" s="34"/>
      <c r="D137" s="52"/>
      <c r="E137" s="52"/>
    </row>
    <row r="138" spans="1:5" x14ac:dyDescent="0.2">
      <c r="A138" s="32"/>
      <c r="B138" s="33"/>
      <c r="C138" s="34"/>
      <c r="D138" s="52"/>
      <c r="E138" s="52"/>
    </row>
    <row r="139" spans="1:5" x14ac:dyDescent="0.2">
      <c r="A139" s="32"/>
      <c r="B139" s="33"/>
      <c r="C139" s="34"/>
      <c r="D139" s="52"/>
      <c r="E139" s="52"/>
    </row>
    <row r="140" spans="1:5" x14ac:dyDescent="0.2">
      <c r="A140" s="32"/>
      <c r="B140" s="33"/>
      <c r="C140" s="34"/>
      <c r="D140" s="52"/>
      <c r="E140" s="52"/>
    </row>
    <row r="141" spans="1:5" x14ac:dyDescent="0.2">
      <c r="A141" s="32"/>
      <c r="B141" s="33"/>
      <c r="C141" s="34"/>
      <c r="D141" s="52"/>
      <c r="E141" s="52"/>
    </row>
    <row r="142" spans="1:5" x14ac:dyDescent="0.2">
      <c r="A142" s="32"/>
      <c r="B142" s="33"/>
      <c r="C142" s="34"/>
      <c r="D142" s="52"/>
      <c r="E142" s="52"/>
    </row>
    <row r="143" spans="1:5" x14ac:dyDescent="0.2">
      <c r="A143" s="32"/>
      <c r="B143" s="33"/>
      <c r="C143" s="34"/>
      <c r="D143" s="52"/>
      <c r="E143" s="52"/>
    </row>
    <row r="144" spans="1:5" x14ac:dyDescent="0.2">
      <c r="A144" s="32"/>
      <c r="B144" s="33"/>
      <c r="C144" s="34"/>
      <c r="D144" s="52"/>
      <c r="E144" s="52"/>
    </row>
    <row r="145" spans="1:5" x14ac:dyDescent="0.2">
      <c r="A145" s="32"/>
      <c r="B145" s="33"/>
      <c r="C145" s="34"/>
      <c r="D145" s="52"/>
      <c r="E145" s="52"/>
    </row>
    <row r="146" spans="1:5" x14ac:dyDescent="0.2">
      <c r="A146" s="32"/>
      <c r="B146" s="33"/>
      <c r="C146" s="34"/>
      <c r="D146" s="52"/>
      <c r="E146" s="52"/>
    </row>
    <row r="147" spans="1:5" x14ac:dyDescent="0.2">
      <c r="A147" s="32"/>
      <c r="B147" s="33"/>
      <c r="C147" s="34"/>
      <c r="D147" s="52"/>
      <c r="E147" s="52"/>
    </row>
    <row r="148" spans="1:5" x14ac:dyDescent="0.2">
      <c r="A148" s="32"/>
      <c r="B148" s="33"/>
      <c r="C148" s="34"/>
      <c r="D148" s="52"/>
      <c r="E148" s="52"/>
    </row>
    <row r="149" spans="1:5" x14ac:dyDescent="0.2">
      <c r="A149" s="32"/>
      <c r="B149" s="33"/>
      <c r="C149" s="34"/>
      <c r="D149" s="52"/>
      <c r="E149" s="52"/>
    </row>
    <row r="150" spans="1:5" x14ac:dyDescent="0.2">
      <c r="A150" s="32"/>
      <c r="B150" s="33"/>
      <c r="C150" s="34"/>
      <c r="D150" s="52"/>
      <c r="E150" s="52"/>
    </row>
    <row r="151" spans="1:5" x14ac:dyDescent="0.2">
      <c r="A151" s="32"/>
      <c r="B151" s="33"/>
      <c r="C151" s="34"/>
      <c r="D151" s="52"/>
      <c r="E151" s="52"/>
    </row>
    <row r="152" spans="1:5" x14ac:dyDescent="0.2">
      <c r="A152" s="32"/>
      <c r="B152" s="33"/>
      <c r="C152" s="34"/>
      <c r="D152" s="52"/>
      <c r="E152" s="52"/>
    </row>
    <row r="153" spans="1:5" x14ac:dyDescent="0.2">
      <c r="A153" s="32"/>
      <c r="B153" s="33"/>
      <c r="C153" s="34"/>
      <c r="D153" s="52"/>
      <c r="E153" s="52"/>
    </row>
    <row r="154" spans="1:5" x14ac:dyDescent="0.2">
      <c r="A154" s="32"/>
      <c r="B154" s="33"/>
      <c r="C154" s="34"/>
      <c r="D154" s="52"/>
      <c r="E154" s="52"/>
    </row>
    <row r="155" spans="1:5" x14ac:dyDescent="0.2">
      <c r="A155" s="32"/>
      <c r="B155" s="33"/>
      <c r="C155" s="34"/>
      <c r="D155" s="52"/>
      <c r="E155" s="52"/>
    </row>
    <row r="156" spans="1:5" x14ac:dyDescent="0.2">
      <c r="A156" s="32"/>
      <c r="B156" s="33"/>
      <c r="C156" s="34"/>
      <c r="D156" s="52"/>
      <c r="E156" s="52"/>
    </row>
    <row r="157" spans="1:5" x14ac:dyDescent="0.2">
      <c r="A157" s="32"/>
      <c r="B157" s="33"/>
      <c r="C157" s="34"/>
      <c r="D157" s="52"/>
      <c r="E157" s="52"/>
    </row>
    <row r="158" spans="1:5" x14ac:dyDescent="0.2">
      <c r="A158" s="32"/>
      <c r="B158" s="33"/>
      <c r="C158" s="34"/>
      <c r="D158" s="52"/>
      <c r="E158" s="52"/>
    </row>
    <row r="159" spans="1:5" x14ac:dyDescent="0.2">
      <c r="A159" s="32"/>
      <c r="B159" s="33"/>
      <c r="C159" s="34"/>
      <c r="D159" s="52"/>
      <c r="E159" s="52"/>
    </row>
    <row r="160" spans="1:5" x14ac:dyDescent="0.2">
      <c r="A160" s="32"/>
      <c r="B160" s="33"/>
      <c r="C160" s="34"/>
      <c r="D160" s="52"/>
      <c r="E160" s="52"/>
    </row>
    <row r="161" spans="1:5" x14ac:dyDescent="0.2">
      <c r="A161" s="32"/>
      <c r="B161" s="33"/>
      <c r="C161" s="34"/>
      <c r="D161" s="52"/>
      <c r="E161" s="52"/>
    </row>
    <row r="162" spans="1:5" x14ac:dyDescent="0.2">
      <c r="A162" s="32"/>
      <c r="B162" s="33"/>
      <c r="C162" s="34"/>
      <c r="D162" s="52"/>
      <c r="E162" s="52"/>
    </row>
    <row r="163" spans="1:5" x14ac:dyDescent="0.2">
      <c r="A163" s="32"/>
      <c r="B163" s="33"/>
      <c r="C163" s="34"/>
      <c r="D163" s="52"/>
      <c r="E163" s="52"/>
    </row>
    <row r="164" spans="1:5" x14ac:dyDescent="0.2">
      <c r="A164" s="32"/>
      <c r="B164" s="33"/>
      <c r="C164" s="34"/>
      <c r="D164" s="52"/>
      <c r="E164" s="52"/>
    </row>
    <row r="165" spans="1:5" x14ac:dyDescent="0.2">
      <c r="A165" s="32"/>
      <c r="B165" s="33"/>
      <c r="C165" s="34"/>
      <c r="D165" s="52"/>
      <c r="E165" s="52"/>
    </row>
    <row r="166" spans="1:5" x14ac:dyDescent="0.2">
      <c r="A166" s="32"/>
      <c r="B166" s="33"/>
      <c r="C166" s="34"/>
      <c r="D166" s="52"/>
      <c r="E166" s="52"/>
    </row>
    <row r="167" spans="1:5" x14ac:dyDescent="0.2">
      <c r="A167" s="32"/>
      <c r="B167" s="33"/>
      <c r="C167" s="34"/>
      <c r="D167" s="52"/>
      <c r="E167" s="52"/>
    </row>
    <row r="168" spans="1:5" x14ac:dyDescent="0.2">
      <c r="A168" s="32"/>
      <c r="B168" s="33"/>
      <c r="C168" s="34"/>
      <c r="D168" s="52"/>
      <c r="E168" s="52"/>
    </row>
    <row r="169" spans="1:5" x14ac:dyDescent="0.2">
      <c r="A169" s="32"/>
      <c r="B169" s="33"/>
      <c r="C169" s="34"/>
      <c r="D169" s="52"/>
      <c r="E169" s="52"/>
    </row>
    <row r="170" spans="1:5" x14ac:dyDescent="0.2">
      <c r="A170" s="32"/>
      <c r="B170" s="33"/>
      <c r="C170" s="34"/>
      <c r="D170" s="52"/>
      <c r="E170" s="52"/>
    </row>
    <row r="171" spans="1:5" x14ac:dyDescent="0.2">
      <c r="A171" s="32"/>
      <c r="B171" s="33"/>
      <c r="C171" s="34"/>
      <c r="D171" s="52"/>
      <c r="E171" s="52"/>
    </row>
    <row r="172" spans="1:5" x14ac:dyDescent="0.2">
      <c r="A172" s="32"/>
      <c r="B172" s="33"/>
      <c r="C172" s="34"/>
      <c r="D172" s="52"/>
      <c r="E172" s="52"/>
    </row>
    <row r="173" spans="1:5" x14ac:dyDescent="0.2">
      <c r="A173" s="32"/>
      <c r="B173" s="33"/>
      <c r="C173" s="34"/>
      <c r="D173" s="52"/>
      <c r="E173" s="52"/>
    </row>
    <row r="174" spans="1:5" x14ac:dyDescent="0.2">
      <c r="A174" s="32"/>
      <c r="B174" s="33"/>
      <c r="C174" s="34"/>
      <c r="D174" s="52"/>
      <c r="E174" s="52"/>
    </row>
    <row r="175" spans="1:5" x14ac:dyDescent="0.2">
      <c r="A175" s="32"/>
      <c r="B175" s="33"/>
      <c r="C175" s="34"/>
      <c r="D175" s="52"/>
      <c r="E175" s="52"/>
    </row>
    <row r="176" spans="1:5" x14ac:dyDescent="0.2">
      <c r="A176" s="32"/>
      <c r="B176" s="33"/>
      <c r="C176" s="34"/>
      <c r="D176" s="52"/>
      <c r="E176" s="52"/>
    </row>
    <row r="177" spans="1:5" x14ac:dyDescent="0.2">
      <c r="A177" s="32"/>
      <c r="B177" s="33"/>
      <c r="C177" s="34"/>
      <c r="D177" s="52"/>
      <c r="E177" s="52"/>
    </row>
    <row r="178" spans="1:5" x14ac:dyDescent="0.2">
      <c r="A178" s="32"/>
      <c r="B178" s="33"/>
      <c r="C178" s="34"/>
      <c r="D178" s="52"/>
      <c r="E178" s="52"/>
    </row>
    <row r="179" spans="1:5" x14ac:dyDescent="0.2">
      <c r="A179" s="32"/>
      <c r="B179" s="33"/>
      <c r="C179" s="34"/>
      <c r="D179" s="52"/>
      <c r="E179" s="52"/>
    </row>
    <row r="180" spans="1:5" x14ac:dyDescent="0.2">
      <c r="A180" s="32"/>
      <c r="B180" s="33"/>
      <c r="C180" s="34"/>
      <c r="D180" s="52"/>
      <c r="E180" s="52"/>
    </row>
    <row r="181" spans="1:5" x14ac:dyDescent="0.2">
      <c r="A181" s="32"/>
      <c r="B181" s="33"/>
      <c r="C181" s="34"/>
      <c r="D181" s="52"/>
      <c r="E181" s="52"/>
    </row>
    <row r="182" spans="1:5" x14ac:dyDescent="0.2">
      <c r="A182" s="32"/>
      <c r="B182" s="33"/>
      <c r="C182" s="34"/>
      <c r="D182" s="52"/>
      <c r="E182" s="52"/>
    </row>
    <row r="183" spans="1:5" x14ac:dyDescent="0.2">
      <c r="A183" s="32"/>
      <c r="B183" s="33"/>
      <c r="C183" s="34"/>
      <c r="D183" s="52"/>
      <c r="E183" s="52"/>
    </row>
    <row r="184" spans="1:5" x14ac:dyDescent="0.2">
      <c r="A184" s="32"/>
      <c r="B184" s="33"/>
      <c r="C184" s="34"/>
      <c r="D184" s="52"/>
      <c r="E184" s="52"/>
    </row>
    <row r="185" spans="1:5" x14ac:dyDescent="0.2">
      <c r="A185" s="32"/>
      <c r="B185" s="33"/>
      <c r="C185" s="34"/>
      <c r="D185" s="52"/>
      <c r="E185" s="52"/>
    </row>
    <row r="186" spans="1:5" x14ac:dyDescent="0.2">
      <c r="A186" s="32"/>
      <c r="B186" s="33"/>
      <c r="C186" s="34"/>
      <c r="D186" s="52"/>
      <c r="E186" s="52"/>
    </row>
    <row r="187" spans="1:5" x14ac:dyDescent="0.2">
      <c r="A187" s="32"/>
      <c r="B187" s="33"/>
      <c r="C187" s="34"/>
      <c r="D187" s="52"/>
      <c r="E187" s="52"/>
    </row>
    <row r="188" spans="1:5" x14ac:dyDescent="0.2">
      <c r="A188" s="32"/>
      <c r="B188" s="33"/>
      <c r="C188" s="34"/>
      <c r="D188" s="52"/>
      <c r="E188" s="52"/>
    </row>
    <row r="189" spans="1:5" x14ac:dyDescent="0.2">
      <c r="A189" s="32"/>
      <c r="B189" s="33"/>
      <c r="C189" s="34"/>
      <c r="D189" s="52"/>
      <c r="E189" s="52"/>
    </row>
    <row r="190" spans="1:5" x14ac:dyDescent="0.2">
      <c r="A190" s="32"/>
      <c r="B190" s="33"/>
      <c r="C190" s="34"/>
      <c r="D190" s="52"/>
      <c r="E190" s="52"/>
    </row>
    <row r="191" spans="1:5" x14ac:dyDescent="0.2">
      <c r="A191" s="32"/>
      <c r="B191" s="33"/>
      <c r="C191" s="34"/>
      <c r="D191" s="52"/>
      <c r="E191" s="52"/>
    </row>
    <row r="192" spans="1:5" x14ac:dyDescent="0.2">
      <c r="A192" s="32"/>
      <c r="B192" s="33"/>
      <c r="C192" s="34"/>
      <c r="D192" s="52"/>
      <c r="E192" s="52"/>
    </row>
    <row r="193" spans="1:5" x14ac:dyDescent="0.2">
      <c r="A193" s="32"/>
      <c r="B193" s="33"/>
      <c r="C193" s="34"/>
      <c r="D193" s="52"/>
      <c r="E193" s="52"/>
    </row>
    <row r="194" spans="1:5" x14ac:dyDescent="0.2">
      <c r="A194" s="32"/>
      <c r="B194" s="33"/>
      <c r="C194" s="34"/>
      <c r="D194" s="52"/>
      <c r="E194" s="52"/>
    </row>
    <row r="195" spans="1:5" x14ac:dyDescent="0.2">
      <c r="A195" s="32"/>
      <c r="B195" s="33"/>
      <c r="C195" s="34"/>
      <c r="D195" s="52"/>
      <c r="E195" s="52"/>
    </row>
    <row r="196" spans="1:5" x14ac:dyDescent="0.2">
      <c r="A196" s="32"/>
      <c r="B196" s="33"/>
      <c r="C196" s="34"/>
      <c r="D196" s="52"/>
      <c r="E196" s="52"/>
    </row>
    <row r="197" spans="1:5" x14ac:dyDescent="0.2">
      <c r="A197" s="32"/>
      <c r="B197" s="33"/>
      <c r="C197" s="34"/>
      <c r="D197" s="52"/>
      <c r="E197" s="52"/>
    </row>
    <row r="198" spans="1:5" x14ac:dyDescent="0.2">
      <c r="A198" s="32"/>
      <c r="B198" s="33"/>
      <c r="C198" s="34"/>
      <c r="D198" s="52"/>
      <c r="E198" s="52"/>
    </row>
    <row r="199" spans="1:5" x14ac:dyDescent="0.2">
      <c r="A199" s="32"/>
      <c r="B199" s="33"/>
      <c r="C199" s="34"/>
      <c r="D199" s="52"/>
      <c r="E199" s="52"/>
    </row>
    <row r="200" spans="1:5" x14ac:dyDescent="0.2">
      <c r="A200" s="32"/>
      <c r="B200" s="33"/>
      <c r="C200" s="34"/>
      <c r="D200" s="52"/>
      <c r="E200" s="52"/>
    </row>
    <row r="201" spans="1:5" x14ac:dyDescent="0.2">
      <c r="A201" s="32"/>
      <c r="B201" s="33"/>
      <c r="C201" s="34"/>
      <c r="D201" s="52"/>
      <c r="E201" s="52"/>
    </row>
    <row r="202" spans="1:5" x14ac:dyDescent="0.2">
      <c r="A202" s="32"/>
      <c r="B202" s="33"/>
      <c r="C202" s="34"/>
      <c r="D202" s="52"/>
      <c r="E202" s="52"/>
    </row>
    <row r="203" spans="1:5" x14ac:dyDescent="0.2">
      <c r="A203" s="32"/>
      <c r="B203" s="33"/>
      <c r="C203" s="34"/>
      <c r="D203" s="52"/>
      <c r="E203" s="52"/>
    </row>
    <row r="204" spans="1:5" x14ac:dyDescent="0.2">
      <c r="A204" s="32"/>
      <c r="B204" s="33"/>
      <c r="C204" s="34"/>
      <c r="D204" s="52"/>
      <c r="E204" s="52"/>
    </row>
    <row r="205" spans="1:5" x14ac:dyDescent="0.2">
      <c r="A205" s="32"/>
      <c r="B205" s="33"/>
      <c r="C205" s="34"/>
      <c r="D205" s="52"/>
      <c r="E205" s="52"/>
    </row>
    <row r="206" spans="1:5" x14ac:dyDescent="0.2">
      <c r="A206" s="32"/>
      <c r="B206" s="33"/>
      <c r="C206" s="34"/>
      <c r="D206" s="52"/>
      <c r="E206" s="52"/>
    </row>
    <row r="207" spans="1:5" x14ac:dyDescent="0.2">
      <c r="A207" s="32"/>
      <c r="B207" s="33"/>
      <c r="C207" s="34"/>
      <c r="D207" s="52"/>
      <c r="E207" s="52"/>
    </row>
    <row r="208" spans="1:5" x14ac:dyDescent="0.2">
      <c r="A208" s="32"/>
      <c r="B208" s="33"/>
      <c r="C208" s="34"/>
      <c r="D208" s="52"/>
      <c r="E208" s="52"/>
    </row>
    <row r="209" spans="1:5" x14ac:dyDescent="0.2">
      <c r="A209" s="32"/>
      <c r="B209" s="33"/>
      <c r="C209" s="34"/>
      <c r="D209" s="52"/>
      <c r="E209" s="52"/>
    </row>
    <row r="210" spans="1:5" x14ac:dyDescent="0.2">
      <c r="A210" s="32"/>
      <c r="B210" s="33"/>
      <c r="C210" s="34"/>
      <c r="D210" s="52"/>
      <c r="E210" s="52"/>
    </row>
    <row r="211" spans="1:5" x14ac:dyDescent="0.2">
      <c r="A211" s="32"/>
      <c r="B211" s="33"/>
      <c r="C211" s="34"/>
      <c r="D211" s="52"/>
      <c r="E211" s="52"/>
    </row>
    <row r="212" spans="1:5" x14ac:dyDescent="0.2">
      <c r="A212" s="32"/>
      <c r="B212" s="33"/>
      <c r="C212" s="34"/>
      <c r="D212" s="52"/>
      <c r="E212" s="52"/>
    </row>
    <row r="213" spans="1:5" x14ac:dyDescent="0.2">
      <c r="A213" s="32"/>
      <c r="B213" s="33"/>
      <c r="C213" s="34"/>
      <c r="D213" s="52"/>
      <c r="E213" s="52"/>
    </row>
    <row r="214" spans="1:5" x14ac:dyDescent="0.2">
      <c r="A214" s="32"/>
      <c r="B214" s="33"/>
      <c r="C214" s="34"/>
      <c r="D214" s="52"/>
      <c r="E214" s="52"/>
    </row>
    <row r="215" spans="1:5" x14ac:dyDescent="0.2">
      <c r="A215" s="32"/>
      <c r="B215" s="33"/>
      <c r="C215" s="34"/>
      <c r="D215" s="52"/>
      <c r="E215" s="52"/>
    </row>
    <row r="216" spans="1:5" x14ac:dyDescent="0.2">
      <c r="A216" s="32"/>
      <c r="B216" s="33"/>
      <c r="C216" s="34"/>
      <c r="D216" s="52"/>
      <c r="E216" s="52"/>
    </row>
    <row r="217" spans="1:5" x14ac:dyDescent="0.2">
      <c r="A217" s="32"/>
      <c r="B217" s="33"/>
      <c r="C217" s="34"/>
      <c r="D217" s="52"/>
      <c r="E217" s="52"/>
    </row>
    <row r="218" spans="1:5" x14ac:dyDescent="0.2">
      <c r="A218" s="32"/>
      <c r="B218" s="33"/>
      <c r="C218" s="34"/>
      <c r="D218" s="52"/>
      <c r="E218" s="52"/>
    </row>
    <row r="219" spans="1:5" x14ac:dyDescent="0.2">
      <c r="A219" s="32"/>
      <c r="B219" s="33"/>
      <c r="C219" s="34"/>
      <c r="D219" s="52"/>
      <c r="E219" s="52"/>
    </row>
    <row r="220" spans="1:5" x14ac:dyDescent="0.2">
      <c r="A220" s="32"/>
      <c r="B220" s="33"/>
      <c r="C220" s="34"/>
      <c r="D220" s="52"/>
      <c r="E220" s="52"/>
    </row>
    <row r="221" spans="1:5" x14ac:dyDescent="0.2">
      <c r="A221" s="32"/>
      <c r="B221" s="33"/>
      <c r="C221" s="34"/>
      <c r="D221" s="52"/>
      <c r="E221" s="52"/>
    </row>
    <row r="222" spans="1:5" x14ac:dyDescent="0.2">
      <c r="A222" s="32"/>
      <c r="B222" s="33"/>
      <c r="C222" s="34"/>
      <c r="D222" s="52"/>
      <c r="E222" s="52"/>
    </row>
    <row r="223" spans="1:5" x14ac:dyDescent="0.2">
      <c r="A223" s="32"/>
      <c r="B223" s="33"/>
      <c r="C223" s="34"/>
      <c r="D223" s="52"/>
      <c r="E223" s="52"/>
    </row>
    <row r="224" spans="1:5" x14ac:dyDescent="0.2">
      <c r="A224" s="32"/>
      <c r="B224" s="33"/>
      <c r="C224" s="34"/>
      <c r="D224" s="52"/>
      <c r="E224" s="52"/>
    </row>
    <row r="225" spans="1:5" x14ac:dyDescent="0.2">
      <c r="A225" s="32"/>
      <c r="B225" s="33"/>
      <c r="C225" s="34"/>
      <c r="D225" s="52"/>
      <c r="E225" s="52"/>
    </row>
    <row r="226" spans="1:5" x14ac:dyDescent="0.2">
      <c r="A226" s="32"/>
      <c r="B226" s="33"/>
      <c r="C226" s="34"/>
      <c r="D226" s="52"/>
      <c r="E226" s="52"/>
    </row>
    <row r="227" spans="1:5" x14ac:dyDescent="0.2">
      <c r="A227" s="32"/>
      <c r="B227" s="33"/>
      <c r="C227" s="34"/>
      <c r="D227" s="52"/>
      <c r="E227" s="52"/>
    </row>
    <row r="228" spans="1:5" x14ac:dyDescent="0.2">
      <c r="A228" s="32"/>
      <c r="B228" s="33"/>
      <c r="C228" s="34"/>
      <c r="D228" s="52"/>
      <c r="E228" s="52"/>
    </row>
    <row r="229" spans="1:5" x14ac:dyDescent="0.2">
      <c r="A229" s="32"/>
      <c r="B229" s="33"/>
      <c r="C229" s="34"/>
      <c r="D229" s="52"/>
      <c r="E229" s="52"/>
    </row>
    <row r="230" spans="1:5" x14ac:dyDescent="0.2">
      <c r="A230" s="32"/>
      <c r="B230" s="33"/>
      <c r="C230" s="34"/>
      <c r="D230" s="52"/>
      <c r="E230" s="52"/>
    </row>
    <row r="231" spans="1:5" x14ac:dyDescent="0.2">
      <c r="A231" s="32"/>
      <c r="B231" s="33"/>
      <c r="C231" s="34"/>
      <c r="D231" s="52"/>
      <c r="E231" s="52"/>
    </row>
    <row r="232" spans="1:5" x14ac:dyDescent="0.2">
      <c r="A232" s="32"/>
      <c r="B232" s="33"/>
      <c r="C232" s="34"/>
      <c r="D232" s="52"/>
      <c r="E232" s="52"/>
    </row>
    <row r="233" spans="1:5" x14ac:dyDescent="0.2">
      <c r="A233" s="32"/>
      <c r="B233" s="33"/>
      <c r="C233" s="34"/>
      <c r="D233" s="52"/>
      <c r="E233" s="52"/>
    </row>
    <row r="234" spans="1:5" x14ac:dyDescent="0.2">
      <c r="A234" s="32"/>
      <c r="B234" s="33"/>
      <c r="C234" s="34"/>
      <c r="D234" s="52"/>
      <c r="E234" s="52"/>
    </row>
    <row r="235" spans="1:5" x14ac:dyDescent="0.2">
      <c r="A235" s="32"/>
      <c r="B235" s="33"/>
      <c r="C235" s="34"/>
      <c r="D235" s="52"/>
      <c r="E235" s="52"/>
    </row>
    <row r="236" spans="1:5" x14ac:dyDescent="0.2">
      <c r="A236" s="32"/>
      <c r="B236" s="33"/>
      <c r="C236" s="34"/>
      <c r="D236" s="52"/>
      <c r="E236" s="52"/>
    </row>
    <row r="237" spans="1:5" x14ac:dyDescent="0.2">
      <c r="A237" s="32"/>
      <c r="B237" s="33"/>
      <c r="C237" s="34"/>
      <c r="D237" s="52"/>
      <c r="E237" s="52"/>
    </row>
    <row r="238" spans="1:5" x14ac:dyDescent="0.2">
      <c r="A238" s="32"/>
      <c r="B238" s="33"/>
      <c r="C238" s="34"/>
      <c r="D238" s="52"/>
      <c r="E238" s="52"/>
    </row>
    <row r="239" spans="1:5" x14ac:dyDescent="0.2">
      <c r="A239" s="32"/>
      <c r="B239" s="33"/>
      <c r="C239" s="34"/>
      <c r="D239" s="52"/>
      <c r="E239" s="52"/>
    </row>
    <row r="240" spans="1:5" x14ac:dyDescent="0.2">
      <c r="A240" s="32"/>
      <c r="B240" s="33"/>
      <c r="C240" s="34"/>
      <c r="D240" s="52"/>
      <c r="E240" s="52"/>
    </row>
    <row r="241" spans="1:5" x14ac:dyDescent="0.2">
      <c r="A241" s="32"/>
      <c r="B241" s="33"/>
      <c r="C241" s="34"/>
      <c r="D241" s="52"/>
      <c r="E241" s="52"/>
    </row>
    <row r="242" spans="1:5" x14ac:dyDescent="0.2">
      <c r="A242" s="32"/>
      <c r="B242" s="33"/>
      <c r="C242" s="34"/>
      <c r="D242" s="52"/>
      <c r="E242" s="52"/>
    </row>
    <row r="243" spans="1:5" x14ac:dyDescent="0.2">
      <c r="A243" s="32"/>
      <c r="B243" s="33"/>
      <c r="C243" s="34"/>
      <c r="D243" s="52"/>
      <c r="E243" s="52"/>
    </row>
    <row r="244" spans="1:5" x14ac:dyDescent="0.2">
      <c r="A244" s="32"/>
      <c r="B244" s="33"/>
      <c r="C244" s="34"/>
      <c r="D244" s="52"/>
      <c r="E244" s="52"/>
    </row>
    <row r="245" spans="1:5" x14ac:dyDescent="0.2">
      <c r="A245" s="32"/>
      <c r="B245" s="33"/>
      <c r="C245" s="34"/>
      <c r="D245" s="52"/>
      <c r="E245" s="52"/>
    </row>
    <row r="246" spans="1:5" x14ac:dyDescent="0.2">
      <c r="A246" s="32"/>
      <c r="B246" s="33"/>
      <c r="C246" s="34"/>
      <c r="D246" s="52"/>
      <c r="E246" s="52"/>
    </row>
    <row r="247" spans="1:5" x14ac:dyDescent="0.2">
      <c r="A247" s="32"/>
      <c r="B247" s="33"/>
      <c r="C247" s="34"/>
      <c r="D247" s="52"/>
      <c r="E247" s="52"/>
    </row>
    <row r="248" spans="1:5" x14ac:dyDescent="0.2">
      <c r="A248" s="32"/>
      <c r="B248" s="33"/>
      <c r="C248" s="34"/>
      <c r="D248" s="52"/>
      <c r="E248" s="52"/>
    </row>
    <row r="249" spans="1:5" x14ac:dyDescent="0.2">
      <c r="A249" s="32"/>
      <c r="B249" s="33"/>
      <c r="C249" s="34"/>
      <c r="D249" s="52"/>
      <c r="E249" s="52"/>
    </row>
    <row r="250" spans="1:5" x14ac:dyDescent="0.2">
      <c r="A250" s="32"/>
      <c r="B250" s="33"/>
      <c r="C250" s="34"/>
      <c r="D250" s="52"/>
      <c r="E250" s="52"/>
    </row>
    <row r="251" spans="1:5" x14ac:dyDescent="0.2">
      <c r="A251" s="32"/>
      <c r="B251" s="33"/>
      <c r="C251" s="34"/>
      <c r="D251" s="52"/>
      <c r="E251" s="52"/>
    </row>
    <row r="252" spans="1:5" x14ac:dyDescent="0.2">
      <c r="A252" s="32"/>
      <c r="B252" s="33"/>
      <c r="C252" s="34"/>
      <c r="D252" s="52"/>
      <c r="E252" s="52"/>
    </row>
    <row r="253" spans="1:5" x14ac:dyDescent="0.2">
      <c r="A253" s="32"/>
      <c r="B253" s="33"/>
      <c r="C253" s="34"/>
      <c r="D253" s="52"/>
      <c r="E253" s="52"/>
    </row>
    <row r="254" spans="1:5" x14ac:dyDescent="0.2">
      <c r="A254" s="32"/>
      <c r="B254" s="33"/>
      <c r="C254" s="34"/>
      <c r="D254" s="52"/>
      <c r="E254" s="52"/>
    </row>
    <row r="255" spans="1:5" x14ac:dyDescent="0.2">
      <c r="A255" s="32"/>
      <c r="B255" s="33"/>
      <c r="C255" s="34"/>
      <c r="D255" s="52"/>
      <c r="E255" s="52"/>
    </row>
    <row r="256" spans="1:5" x14ac:dyDescent="0.2">
      <c r="A256" s="32"/>
      <c r="B256" s="33"/>
      <c r="C256" s="34"/>
      <c r="D256" s="52"/>
      <c r="E256" s="52"/>
    </row>
    <row r="257" spans="1:5" x14ac:dyDescent="0.2">
      <c r="A257" s="32"/>
      <c r="B257" s="33"/>
      <c r="C257" s="34"/>
      <c r="D257" s="52"/>
      <c r="E257" s="52"/>
    </row>
    <row r="258" spans="1:5" x14ac:dyDescent="0.2">
      <c r="A258" s="32"/>
      <c r="B258" s="33"/>
      <c r="C258" s="34"/>
      <c r="D258" s="52"/>
      <c r="E258" s="52"/>
    </row>
    <row r="259" spans="1:5" x14ac:dyDescent="0.2">
      <c r="A259" s="32"/>
      <c r="B259" s="33"/>
      <c r="C259" s="34"/>
      <c r="D259" s="52"/>
      <c r="E259" s="52"/>
    </row>
    <row r="260" spans="1:5" x14ac:dyDescent="0.2">
      <c r="A260" s="32"/>
      <c r="B260" s="33"/>
      <c r="C260" s="34"/>
      <c r="D260" s="52"/>
      <c r="E260" s="52"/>
    </row>
    <row r="261" spans="1:5" x14ac:dyDescent="0.2">
      <c r="A261" s="32"/>
      <c r="B261" s="33"/>
      <c r="C261" s="34"/>
      <c r="D261" s="52"/>
      <c r="E261" s="52"/>
    </row>
    <row r="262" spans="1:5" x14ac:dyDescent="0.2">
      <c r="A262" s="32"/>
      <c r="B262" s="33"/>
      <c r="C262" s="34"/>
      <c r="D262" s="52"/>
      <c r="E262" s="52"/>
    </row>
    <row r="263" spans="1:5" x14ac:dyDescent="0.2">
      <c r="A263" s="32"/>
      <c r="B263" s="33"/>
      <c r="C263" s="34"/>
      <c r="D263" s="52"/>
      <c r="E263" s="52"/>
    </row>
    <row r="264" spans="1:5" x14ac:dyDescent="0.2">
      <c r="A264" s="32"/>
      <c r="B264" s="33"/>
      <c r="C264" s="34"/>
      <c r="D264" s="52"/>
      <c r="E264" s="52"/>
    </row>
    <row r="265" spans="1:5" x14ac:dyDescent="0.2">
      <c r="A265" s="32"/>
      <c r="B265" s="33"/>
      <c r="C265" s="34"/>
      <c r="D265" s="52"/>
      <c r="E265" s="52"/>
    </row>
    <row r="266" spans="1:5" x14ac:dyDescent="0.2">
      <c r="A266" s="32"/>
      <c r="B266" s="33"/>
      <c r="C266" s="34"/>
      <c r="D266" s="52"/>
      <c r="E266" s="52"/>
    </row>
    <row r="267" spans="1:5" x14ac:dyDescent="0.2">
      <c r="A267" s="32"/>
      <c r="B267" s="33"/>
      <c r="C267" s="34"/>
      <c r="D267" s="52"/>
      <c r="E267" s="52"/>
    </row>
    <row r="268" spans="1:5" x14ac:dyDescent="0.2">
      <c r="A268" s="32"/>
      <c r="B268" s="33"/>
      <c r="C268" s="34"/>
      <c r="D268" s="52"/>
      <c r="E268" s="52"/>
    </row>
    <row r="269" spans="1:5" x14ac:dyDescent="0.2">
      <c r="A269" s="32"/>
      <c r="B269" s="33"/>
      <c r="C269" s="34"/>
      <c r="D269" s="52"/>
      <c r="E269" s="52"/>
    </row>
    <row r="270" spans="1:5" x14ac:dyDescent="0.2">
      <c r="A270" s="32"/>
      <c r="B270" s="33"/>
      <c r="C270" s="34"/>
      <c r="D270" s="52"/>
      <c r="E270" s="52"/>
    </row>
    <row r="271" spans="1:5" x14ac:dyDescent="0.2">
      <c r="A271" s="32"/>
      <c r="B271" s="33"/>
      <c r="C271" s="34"/>
      <c r="D271" s="52"/>
      <c r="E271" s="52"/>
    </row>
    <row r="272" spans="1:5" x14ac:dyDescent="0.2">
      <c r="A272" s="32"/>
      <c r="B272" s="33"/>
      <c r="C272" s="34"/>
      <c r="D272" s="52"/>
      <c r="E272" s="52"/>
    </row>
    <row r="273" spans="1:5" x14ac:dyDescent="0.2">
      <c r="A273" s="32"/>
      <c r="B273" s="33"/>
      <c r="C273" s="34"/>
      <c r="D273" s="52"/>
      <c r="E273" s="52"/>
    </row>
    <row r="274" spans="1:5" x14ac:dyDescent="0.2">
      <c r="A274" s="32"/>
      <c r="B274" s="33"/>
      <c r="C274" s="34"/>
      <c r="D274" s="52"/>
      <c r="E274" s="52"/>
    </row>
    <row r="275" spans="1:5" x14ac:dyDescent="0.2">
      <c r="A275" s="32"/>
      <c r="B275" s="33"/>
      <c r="C275" s="34"/>
      <c r="D275" s="52"/>
      <c r="E275" s="52"/>
    </row>
    <row r="276" spans="1:5" x14ac:dyDescent="0.2">
      <c r="A276" s="32"/>
      <c r="B276" s="33"/>
      <c r="C276" s="34"/>
      <c r="D276" s="52"/>
      <c r="E276" s="52"/>
    </row>
    <row r="277" spans="1:5" x14ac:dyDescent="0.2">
      <c r="A277" s="32"/>
      <c r="B277" s="33"/>
      <c r="C277" s="34"/>
      <c r="D277" s="52"/>
      <c r="E277" s="52"/>
    </row>
    <row r="278" spans="1:5" x14ac:dyDescent="0.2">
      <c r="B278" s="33"/>
      <c r="D278" s="52"/>
      <c r="E278" s="52"/>
    </row>
    <row r="279" spans="1:5" x14ac:dyDescent="0.2">
      <c r="B279" s="33"/>
      <c r="D279" s="52"/>
      <c r="E279" s="52"/>
    </row>
    <row r="280" spans="1:5" x14ac:dyDescent="0.2">
      <c r="D280" s="52"/>
      <c r="E280" s="52"/>
    </row>
    <row r="281" spans="1:5" x14ac:dyDescent="0.2">
      <c r="D281" s="52"/>
      <c r="E281" s="52"/>
    </row>
  </sheetData>
  <mergeCells count="4">
    <mergeCell ref="B4:E4"/>
    <mergeCell ref="B5:E5"/>
    <mergeCell ref="C84:D84"/>
    <mergeCell ref="C85:D85"/>
  </mergeCells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ONRC</vt:lpstr>
    </vt:vector>
  </TitlesOfParts>
  <Company>ONRC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maria.gatea</dc:creator>
  <cp:lastModifiedBy>maria.gatea</cp:lastModifiedBy>
  <dcterms:created xsi:type="dcterms:W3CDTF">2020-10-26T10:54:33Z</dcterms:created>
  <dcterms:modified xsi:type="dcterms:W3CDTF">2020-10-26T11:15:42Z</dcterms:modified>
</cp:coreProperties>
</file>